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6'!$A$1:$J$99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9" i="6" l="1"/>
  <c r="H38" i="6"/>
  <c r="H53" i="6"/>
  <c r="I75" i="6"/>
  <c r="H49" i="6"/>
  <c r="H48" i="6"/>
  <c r="H62" i="6" l="1"/>
  <c r="I62" i="6"/>
  <c r="I54" i="6" s="1"/>
  <c r="F63" i="6"/>
  <c r="E63" i="6"/>
  <c r="G63" i="6"/>
  <c r="G62" i="6" s="1"/>
  <c r="G64" i="6"/>
  <c r="J63" i="6" l="1"/>
  <c r="J62" i="6" s="1"/>
  <c r="J54" i="6" s="1"/>
  <c r="F89" i="6"/>
  <c r="G91" i="6" l="1"/>
  <c r="G84" i="6"/>
  <c r="H41" i="6" l="1"/>
  <c r="G41" i="6" s="1"/>
  <c r="H40" i="6"/>
  <c r="H39" i="6" l="1"/>
  <c r="J93" i="6"/>
  <c r="G93" i="6" l="1"/>
  <c r="H55" i="6"/>
  <c r="H66" i="6"/>
  <c r="I66" i="6"/>
  <c r="J66" i="6"/>
  <c r="G67" i="6"/>
  <c r="G66" i="6" s="1"/>
  <c r="H61" i="6"/>
  <c r="H92" i="6"/>
  <c r="G94" i="6"/>
  <c r="H54" i="6" l="1"/>
  <c r="J75" i="6"/>
  <c r="G75" i="6"/>
  <c r="H28" i="6" l="1"/>
  <c r="G27" i="6"/>
  <c r="H36" i="6"/>
  <c r="H31" i="6"/>
  <c r="G31" i="6" s="1"/>
  <c r="H26" i="6"/>
  <c r="I92" i="6"/>
  <c r="J92" i="6"/>
  <c r="G95" i="6"/>
  <c r="H30" i="6" l="1"/>
  <c r="G92" i="6"/>
  <c r="H19" i="6"/>
  <c r="I39" i="6"/>
  <c r="G40" i="6"/>
  <c r="G60" i="6"/>
  <c r="I82" i="6"/>
  <c r="J82" i="6"/>
  <c r="H80" i="6" l="1"/>
  <c r="I80" i="6"/>
  <c r="I79" i="6" s="1"/>
  <c r="J80" i="6"/>
  <c r="J79" i="6" s="1"/>
  <c r="F24" i="6" l="1"/>
  <c r="F31" i="6" s="1"/>
  <c r="G81" i="6" l="1"/>
  <c r="G80" i="6" s="1"/>
  <c r="H47" i="6"/>
  <c r="G48" i="6" l="1"/>
  <c r="G49" i="6"/>
  <c r="I78" i="6" l="1"/>
  <c r="I77" i="6" s="1"/>
  <c r="J78" i="6"/>
  <c r="J77" i="6" s="1"/>
  <c r="G85" i="6"/>
  <c r="H83" i="6"/>
  <c r="I70" i="6"/>
  <c r="J70" i="6"/>
  <c r="H70" i="6"/>
  <c r="G70" i="6" s="1"/>
  <c r="H68" i="6"/>
  <c r="I68" i="6"/>
  <c r="I65" i="6" s="1"/>
  <c r="J68" i="6"/>
  <c r="J65" i="6" s="1"/>
  <c r="G69" i="6"/>
  <c r="G68" i="6" s="1"/>
  <c r="H50" i="6"/>
  <c r="J47" i="6"/>
  <c r="I47" i="6"/>
  <c r="G35" i="6"/>
  <c r="G29" i="6"/>
  <c r="G90" i="6"/>
  <c r="G89" i="6"/>
  <c r="E89" i="6"/>
  <c r="F83" i="6"/>
  <c r="E83" i="6"/>
  <c r="G76" i="6"/>
  <c r="G71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4" i="6"/>
  <c r="F25" i="6"/>
  <c r="F28" i="6" s="1"/>
  <c r="E24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H82" i="6" l="1"/>
  <c r="H79" i="6" s="1"/>
  <c r="G65" i="6"/>
  <c r="K65" i="6" s="1"/>
  <c r="H65" i="6"/>
  <c r="E25" i="6"/>
  <c r="E28" i="6" s="1"/>
  <c r="E31" i="6"/>
  <c r="J43" i="6"/>
  <c r="H37" i="6"/>
  <c r="I43" i="6"/>
  <c r="G61" i="6"/>
  <c r="G54" i="6" s="1"/>
  <c r="J13" i="6"/>
  <c r="J12" i="6" s="1"/>
  <c r="G19" i="6"/>
  <c r="G47" i="6"/>
  <c r="G16" i="6"/>
  <c r="H14" i="6"/>
  <c r="G50" i="6"/>
  <c r="G53" i="6"/>
  <c r="G83" i="6"/>
  <c r="G82" i="6" s="1"/>
  <c r="G79" i="6" l="1"/>
  <c r="H78" i="6"/>
  <c r="H77" i="6" s="1"/>
  <c r="J96" i="6"/>
  <c r="H43" i="6"/>
  <c r="H13" i="6" s="1"/>
  <c r="I13" i="6"/>
  <c r="I12" i="6" s="1"/>
  <c r="I96" i="6" s="1"/>
  <c r="G43" i="6"/>
  <c r="K96" i="6" l="1"/>
  <c r="G78" i="6"/>
  <c r="G77" i="6" s="1"/>
  <c r="G13" i="6"/>
  <c r="G12" i="6" s="1"/>
  <c r="K12" i="6" s="1"/>
  <c r="H12" i="6"/>
  <c r="H96" i="6" s="1"/>
  <c r="G96" i="6" l="1"/>
</calcChain>
</file>

<file path=xl/sharedStrings.xml><?xml version="1.0" encoding="utf-8"?>
<sst xmlns="http://schemas.openxmlformats.org/spreadsheetml/2006/main" count="362" uniqueCount="203">
  <si>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</si>
  <si>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</si>
  <si>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</si>
  <si>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</si>
  <si>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</si>
  <si>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</si>
  <si>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</si>
  <si>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</si>
  <si>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</si>
  <si>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</si>
  <si>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</si>
  <si>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</si>
  <si>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</si>
  <si>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</si>
  <si>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</si>
  <si>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</si>
  <si>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</si>
  <si>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</si>
  <si>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</si>
  <si>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</si>
  <si>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</si>
  <si>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</si>
  <si>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</si>
  <si>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</si>
  <si>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</si>
  <si>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</si>
  <si>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</si>
  <si>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</si>
  <si>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</si>
  <si>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</si>
  <si>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</si>
  <si>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</si>
  <si>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</si>
  <si>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</si>
  <si>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</si>
  <si>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</si>
  <si>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</si>
  <si>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</si>
  <si>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</si>
  <si>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</si>
  <si>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</si>
  <si>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</si>
  <si>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</si>
  <si>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</si>
  <si>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</si>
  <si>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</si>
  <si>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</si>
  <si>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</si>
  <si>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</si>
  <si>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</si>
  <si>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</si>
  <si>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</si>
  <si>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</si>
  <si>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</si>
  <si>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</si>
  <si>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</si>
  <si>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</si>
  <si>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</si>
  <si>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</si>
  <si>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</si>
  <si>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</si>
  <si>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</si>
  <si>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</si>
  <si>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</si>
  <si>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</si>
  <si>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</si>
  <si>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</si>
  <si>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</si>
  <si>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</si>
  <si>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</si>
  <si>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</si>
  <si>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</si>
  <si>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</si>
  <si>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</si>
  <si>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</si>
  <si>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</si>
  <si>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</si>
  <si>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</si>
  <si>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</si>
  <si>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</si>
  <si>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</si>
  <si>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</si>
  <si>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</si>
  <si>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</si>
  <si>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</si>
  <si>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</si>
  <si>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</si>
  <si>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</si>
  <si>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</si>
  <si>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</si>
  <si>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</si>
  <si>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</si>
  <si>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</si>
  <si>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</si>
  <si>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</si>
  <si>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</si>
  <si>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</si>
  <si>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</si>
  <si>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</si>
  <si>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</si>
  <si>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</si>
  <si>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</si>
  <si>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</si>
  <si>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</si>
  <si>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</si>
  <si>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</si>
  <si>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</si>
  <si>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</si>
  <si>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</si>
  <si>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</si>
  <si>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</si>
  <si>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</si>
  <si>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</si>
  <si>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</si>
  <si>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</si>
  <si>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</si>
  <si>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</si>
  <si>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</si>
  <si>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</si>
  <si>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</si>
  <si>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</si>
  <si>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</si>
  <si>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</si>
  <si>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</si>
  <si>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</si>
  <si>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</si>
  <si>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</si>
  <si>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</si>
  <si>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</si>
  <si>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</si>
  <si>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</si>
  <si>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</si>
  <si>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</si>
  <si>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</si>
  <si>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</si>
  <si>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</si>
  <si>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</si>
  <si>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</si>
  <si>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</si>
  <si>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</si>
  <si>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</si>
  <si>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</si>
  <si>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</si>
  <si>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</si>
  <si>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</si>
  <si>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</si>
  <si>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Програма  «Розвиток земельних відносин  на території
Білозірської сільської ради на 2022-2026 роки" (зі змінами)</t>
  </si>
  <si>
    <t xml:space="preserve"> рішення сільської ради від 08.02.2022 року № 28-51/VIII, зміни від від 29.03.2023 року  № 48-30 /VІІІ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</si>
  <si>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</si>
  <si>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</si>
  <si>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</si>
  <si>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</si>
  <si>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</si>
  <si>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 xml:space="preserve"> рішення сільської ради від 20.12.2023 року № 64-6/VIII</t>
  </si>
  <si>
    <t xml:space="preserve"> рішення сільської ради від 20.12.2023 року № 64-7/VIII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</si>
  <si>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</si>
  <si>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</si>
  <si>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</si>
  <si>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</si>
  <si>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</si>
  <si>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</si>
  <si>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</si>
  <si>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</si>
  <si>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</si>
  <si>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  протидії тероризму на території Білозірської сільської територіальної громади на 2021-2025 роки
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</si>
  <si>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</si>
  <si>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</si>
  <si>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</si>
  <si>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</si>
  <si>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</si>
  <si>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</si>
  <si>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</si>
  <si>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</si>
  <si>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</si>
  <si>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</si>
  <si>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Про затвердження Програми створення  місцевої автоматизованої системи централізованого оповіщення Білозірської сільської територіальної громади на 2024 – 2025 роки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</si>
  <si>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</si>
  <si>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</si>
  <si>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</si>
  <si>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</si>
  <si>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</si>
  <si>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</si>
  <si>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</si>
  <si>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</si>
  <si>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</si>
  <si>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</si>
  <si>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</si>
  <si>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</si>
  <si>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</si>
  <si>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</si>
  <si>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</si>
  <si>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</si>
  <si>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(в редакції рішення сесії  від 28.03.2024 р.№ 70-4/VIII)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</si>
  <si>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</si>
  <si>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</si>
  <si>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</si>
  <si>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</si>
  <si>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</si>
  <si>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</si>
  <si>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</si>
  <si>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</si>
  <si>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</si>
  <si>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рішення сесії від 28.03.2024 №  70-2/VIII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</si>
</sst>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/>
    <xf numFmtId="0" fontId="7" fillId="0" borderId="0" xfId="0" applyFont="1"/>
    <xf numFmtId="0" fontId="10" fillId="0" borderId="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7" fillId="0" borderId="0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4" fontId="7" fillId="2" borderId="2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left" vertical="top" wrapText="1"/>
    </xf>
    <xf numFmtId="0" fontId="9" fillId="0" borderId="0" xfId="0" applyFont="1" applyAlignment="1" applyProtection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vertical="center" wrapText="1"/>
    </xf>
    <xf numFmtId="4" fontId="12" fillId="0" borderId="2" xfId="0" applyNumberFormat="1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0" xfId="0" applyFont="1"/>
    <xf numFmtId="0" fontId="10" fillId="0" borderId="3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/>
    <xf numFmtId="0" fontId="13" fillId="0" borderId="0" xfId="0" applyFont="1"/>
    <xf numFmtId="4" fontId="10" fillId="0" borderId="2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</xf>
    <xf numFmtId="2" fontId="7" fillId="0" borderId="3" xfId="0" applyNumberFormat="1" applyFont="1" applyBorder="1" applyAlignment="1" applyProtection="1">
      <alignment horizontal="center" vertical="center" wrapText="1"/>
    </xf>
    <xf numFmtId="2" fontId="7" fillId="0" borderId="5" xfId="0" applyNumberFormat="1" applyFont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7" fillId="3" borderId="0" xfId="0" applyFont="1" applyFill="1"/>
    <xf numFmtId="0" fontId="0" fillId="3" borderId="0" xfId="0" applyFill="1"/>
    <xf numFmtId="49" fontId="10" fillId="0" borderId="2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wrapText="1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7" fillId="3" borderId="0" xfId="0" applyFont="1" applyFill="1" applyAlignment="1" applyProtection="1"/>
    <xf numFmtId="0" fontId="7" fillId="3" borderId="0" xfId="0" applyFont="1" applyFill="1" applyBorder="1" applyAlignment="1" applyProtection="1">
      <alignment vertical="top" wrapText="1"/>
    </xf>
    <xf numFmtId="0" fontId="7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9" fillId="3" borderId="0" xfId="0" applyFont="1" applyFill="1" applyAlignment="1" applyProtection="1"/>
    <xf numFmtId="0" fontId="11" fillId="3" borderId="0" xfId="0" applyFont="1" applyFill="1" applyAlignment="1" applyProtection="1"/>
    <xf numFmtId="0" fontId="10" fillId="3" borderId="8" xfId="0" applyFont="1" applyFill="1" applyBorder="1" applyAlignment="1" applyProtection="1">
      <alignment horizontal="center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4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0" fillId="0" borderId="0" xfId="0" applyFont="1"/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4" fontId="10" fillId="5" borderId="8" xfId="0" applyNumberFormat="1" applyFont="1" applyFill="1" applyBorder="1" applyAlignment="1" applyProtection="1">
      <alignment horizontal="right" vertical="center" wrapText="1"/>
    </xf>
    <xf numFmtId="4" fontId="7" fillId="5" borderId="8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0" fontId="7" fillId="5" borderId="0" xfId="0" applyFont="1" applyFill="1" applyBorder="1" applyAlignment="1" applyProtection="1">
      <alignment horizontal="left" vertical="top" wrapText="1"/>
    </xf>
    <xf numFmtId="0" fontId="7" fillId="5" borderId="0" xfId="0" applyFont="1" applyFill="1"/>
    <xf numFmtId="0" fontId="17" fillId="0" borderId="6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vertical="center" wrapText="1"/>
    </xf>
    <xf numFmtId="4" fontId="6" fillId="0" borderId="0" xfId="0" applyNumberFormat="1" applyFont="1" applyAlignment="1" applyProtection="1">
      <alignment wrapText="1"/>
    </xf>
    <xf numFmtId="0" fontId="18" fillId="0" borderId="0" xfId="0" applyFont="1" applyAlignment="1" applyProtection="1">
      <alignment horizontal="right"/>
    </xf>
    <xf numFmtId="0" fontId="17" fillId="0" borderId="0" xfId="0" applyFont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top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top" wrapText="1"/>
    </xf>
    <xf numFmtId="0" fontId="18" fillId="0" borderId="8" xfId="0" applyFont="1" applyBorder="1" applyAlignment="1" applyProtection="1">
      <alignment horizontal="left" vertical="center" wrapText="1"/>
    </xf>
    <xf numFmtId="0" fontId="18" fillId="5" borderId="8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2" fillId="0" borderId="0" xfId="0" applyFont="1" applyAlignment="1">
      <alignment wrapText="1"/>
    </xf>
    <xf numFmtId="0" fontId="19" fillId="0" borderId="0" xfId="0" applyFont="1" applyAlignment="1" applyProtection="1"/>
    <xf numFmtId="49" fontId="10" fillId="0" borderId="8" xfId="0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top" wrapText="1"/>
    </xf>
    <xf numFmtId="0" fontId="17" fillId="3" borderId="2" xfId="0" applyFont="1" applyFill="1" applyBorder="1" applyAlignment="1" applyProtection="1">
      <alignment horizontal="left" vertical="center" wrapText="1"/>
    </xf>
    <xf numFmtId="49" fontId="23" fillId="0" borderId="8" xfId="0" applyNumberFormat="1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left" vertical="top" wrapText="1"/>
    </xf>
    <xf numFmtId="0" fontId="4" fillId="3" borderId="8" xfId="0" applyFont="1" applyFill="1" applyBorder="1" applyAlignment="1" applyProtection="1">
      <alignment horizontal="lef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"/>
  <sheetViews>
    <sheetView tabSelected="1" view="pageBreakPreview" zoomScaleNormal="100" zoomScaleSheetLayoutView="100" zoomScalePageLayoutView="95" workbookViewId="0">
      <selection activeCell="F76" sqref="F76"/>
    </sheetView>
  </sheetViews>
  <sheetFormatPr defaultRowHeight="15" x14ac:dyDescent="0.25"/>
  <cols>
    <col min="1" max="1" width="12.5703125" style="2" customWidth="1"/>
    <col min="2" max="2" width="10.42578125" style="2" customWidth="1"/>
    <col min="3" max="3" width="11.140625" style="2" customWidth="1"/>
    <col min="4" max="4" width="36.42578125" style="2" customWidth="1"/>
    <col min="5" max="5" width="36.42578125" style="58" customWidth="1"/>
    <col min="6" max="6" width="29.28515625" style="119" customWidth="1"/>
    <col min="7" max="7" width="14.42578125" style="5" customWidth="1"/>
    <col min="8" max="8" width="15.28515625" style="2" customWidth="1"/>
    <col min="9" max="9" width="11.42578125" style="2"/>
    <col min="10" max="10" width="12.85546875" style="3" customWidth="1"/>
    <col min="11" max="11" width="10.7109375" style="3" customWidth="1"/>
    <col min="12" max="253" width="7.85546875" style="3" customWidth="1"/>
    <col min="254" max="254" width="9.140625" style="3" hidden="1" customWidth="1"/>
    <col min="255" max="255" width="14.140625" style="3" customWidth="1"/>
    <col min="256" max="256" width="14.5703125" style="3" customWidth="1"/>
    <col min="257" max="257" width="15.28515625" style="3" customWidth="1"/>
    <col min="258" max="258" width="33" style="3" customWidth="1"/>
    <col min="259" max="259" width="29.28515625" style="3" customWidth="1"/>
    <col min="260" max="260" width="17" style="3" customWidth="1"/>
    <col min="261" max="264" width="12.5703125" style="3" customWidth="1"/>
    <col min="265" max="265" width="3.7109375" style="3" customWidth="1"/>
    <col min="266" max="509" width="7.85546875" style="3" customWidth="1"/>
    <col min="510" max="510" width="9.140625" style="3" hidden="1" customWidth="1"/>
    <col min="511" max="511" width="14.140625" style="3" customWidth="1"/>
    <col min="512" max="512" width="14.5703125" style="3" customWidth="1"/>
    <col min="513" max="513" width="15.28515625" style="3" customWidth="1"/>
    <col min="514" max="514" width="33" style="3" customWidth="1"/>
    <col min="515" max="515" width="29.28515625" style="3" customWidth="1"/>
    <col min="516" max="516" width="17" style="3" customWidth="1"/>
    <col min="517" max="520" width="12.5703125" style="3" customWidth="1"/>
    <col min="521" max="521" width="3.7109375" style="3" customWidth="1"/>
    <col min="522" max="765" width="7.85546875" style="3" customWidth="1"/>
    <col min="766" max="766" width="9.140625" style="3" hidden="1" customWidth="1"/>
    <col min="767" max="767" width="14.140625" style="3" customWidth="1"/>
    <col min="768" max="768" width="14.5703125" style="3" customWidth="1"/>
    <col min="769" max="769" width="15.28515625" style="3" customWidth="1"/>
    <col min="770" max="770" width="33" style="3" customWidth="1"/>
    <col min="771" max="771" width="29.28515625" style="3" customWidth="1"/>
    <col min="772" max="772" width="17" style="3" customWidth="1"/>
    <col min="773" max="776" width="12.5703125" style="3" customWidth="1"/>
    <col min="777" max="777" width="3.7109375" style="3" customWidth="1"/>
    <col min="778" max="1021" width="7.85546875" style="3" customWidth="1"/>
    <col min="1022" max="1022" width="9.140625" style="3" hidden="1" customWidth="1"/>
    <col min="1023" max="1023" width="14.140625" style="3" customWidth="1"/>
    <col min="1024" max="1025" width="14.5703125" style="3" customWidth="1"/>
  </cols>
  <sheetData>
    <row r="1" spans="1:1025" ht="12.75" customHeight="1" x14ac:dyDescent="0.25">
      <c r="F1" s="100"/>
      <c r="G1" s="73"/>
      <c r="H1" s="74"/>
      <c r="I1" s="137" t="s">
        <v>144</v>
      </c>
      <c r="J1" s="137"/>
      <c r="K1" s="6"/>
    </row>
    <row r="2" spans="1:1025" s="8" customFormat="1" ht="15" customHeight="1" x14ac:dyDescent="0.2">
      <c r="A2" s="7"/>
      <c r="B2" s="7"/>
      <c r="D2" s="9"/>
      <c r="E2" s="59"/>
      <c r="F2" s="138" t="s">
        <v>152</v>
      </c>
      <c r="G2" s="138"/>
      <c r="H2" s="138"/>
      <c r="I2" s="138"/>
      <c r="J2" s="138"/>
      <c r="K2" s="9"/>
    </row>
    <row r="3" spans="1:1025" s="8" customFormat="1" ht="12" customHeight="1" x14ac:dyDescent="0.2">
      <c r="A3" s="7"/>
      <c r="B3" s="7"/>
      <c r="D3" s="10"/>
      <c r="E3" s="60"/>
      <c r="F3" s="137" t="s">
        <v>114</v>
      </c>
      <c r="G3" s="137"/>
      <c r="H3" s="137"/>
      <c r="I3" s="137"/>
      <c r="J3" s="137"/>
      <c r="K3" s="10"/>
    </row>
    <row r="4" spans="1:1025" s="8" customFormat="1" ht="12" customHeight="1" x14ac:dyDescent="0.2">
      <c r="A4" s="7"/>
      <c r="B4" s="7"/>
      <c r="D4" s="10"/>
      <c r="E4" s="60"/>
      <c r="F4" s="101"/>
      <c r="G4" s="141" t="s">
        <v>192</v>
      </c>
      <c r="H4" s="141"/>
      <c r="I4" s="141"/>
      <c r="J4" s="141"/>
      <c r="K4" s="10"/>
    </row>
    <row r="5" spans="1:1025" s="12" customFormat="1" ht="20.100000000000001" customHeight="1" x14ac:dyDescent="0.2">
      <c r="A5" s="11"/>
      <c r="B5" s="139" t="s">
        <v>195</v>
      </c>
      <c r="C5" s="139"/>
      <c r="D5" s="139"/>
      <c r="E5" s="139"/>
      <c r="F5" s="139"/>
      <c r="G5" s="139"/>
      <c r="H5" s="139"/>
      <c r="I5" s="139"/>
      <c r="J5" s="139"/>
      <c r="K5" s="139"/>
      <c r="L5" s="11"/>
    </row>
    <row r="6" spans="1:1025" s="12" customFormat="1" ht="11.1" customHeight="1" x14ac:dyDescent="0.2">
      <c r="A6" s="11"/>
      <c r="B6" s="11"/>
      <c r="C6" s="11"/>
      <c r="D6" s="11"/>
      <c r="E6" s="61"/>
      <c r="F6" s="102"/>
      <c r="G6" s="1"/>
      <c r="H6" s="11"/>
      <c r="I6" s="11"/>
      <c r="J6" s="11"/>
      <c r="K6" s="11"/>
      <c r="L6" s="11"/>
    </row>
    <row r="7" spans="1:1025" s="12" customFormat="1" ht="11.1" customHeight="1" x14ac:dyDescent="0.2">
      <c r="A7" s="11"/>
      <c r="B7" s="140">
        <v>2350100000</v>
      </c>
      <c r="C7" s="140"/>
      <c r="D7" s="140"/>
      <c r="E7" s="140"/>
      <c r="F7" s="102"/>
      <c r="G7" s="1"/>
      <c r="H7" s="11"/>
      <c r="I7" s="11"/>
      <c r="J7" s="11"/>
      <c r="K7" s="11"/>
      <c r="L7" s="11"/>
    </row>
    <row r="8" spans="1:1025" s="14" customFormat="1" ht="14.1" customHeight="1" x14ac:dyDescent="0.25">
      <c r="A8" s="13"/>
      <c r="B8" s="142" t="s">
        <v>0</v>
      </c>
      <c r="C8" s="142"/>
      <c r="D8" s="142"/>
      <c r="E8" s="142"/>
      <c r="F8" s="103"/>
      <c r="G8" s="13"/>
      <c r="H8" s="13"/>
      <c r="I8" s="13"/>
      <c r="J8" s="13" t="s">
        <v>138</v>
      </c>
      <c r="K8" s="13"/>
      <c r="L8" s="13"/>
    </row>
    <row r="9" spans="1:1025" ht="27.75" customHeight="1" x14ac:dyDescent="0.25">
      <c r="A9" s="135" t="s">
        <v>79</v>
      </c>
      <c r="B9" s="135" t="s">
        <v>11</v>
      </c>
      <c r="C9" s="135" t="s">
        <v>12</v>
      </c>
      <c r="D9" s="135" t="s">
        <v>81</v>
      </c>
      <c r="E9" s="136" t="s">
        <v>82</v>
      </c>
      <c r="F9" s="134" t="s">
        <v>83</v>
      </c>
      <c r="G9" s="135" t="s">
        <v>1</v>
      </c>
      <c r="H9" s="135" t="s">
        <v>10</v>
      </c>
      <c r="I9" s="135" t="s">
        <v>2</v>
      </c>
      <c r="J9" s="135"/>
      <c r="K9" s="15"/>
    </row>
    <row r="10" spans="1:1025" ht="128.25" customHeight="1" x14ac:dyDescent="0.25">
      <c r="A10" s="135"/>
      <c r="B10" s="135"/>
      <c r="C10" s="135"/>
      <c r="D10" s="135"/>
      <c r="E10" s="136"/>
      <c r="F10" s="134"/>
      <c r="G10" s="135"/>
      <c r="H10" s="135"/>
      <c r="I10" s="16" t="s">
        <v>3</v>
      </c>
      <c r="J10" s="32" t="s">
        <v>13</v>
      </c>
      <c r="K10" s="15"/>
    </row>
    <row r="11" spans="1:1025" x14ac:dyDescent="0.25">
      <c r="A11" s="32" t="s">
        <v>4</v>
      </c>
      <c r="B11" s="32" t="s">
        <v>5</v>
      </c>
      <c r="C11" s="32" t="s">
        <v>6</v>
      </c>
      <c r="D11" s="32" t="s">
        <v>7</v>
      </c>
      <c r="E11" s="48" t="s">
        <v>8</v>
      </c>
      <c r="F11" s="104" t="s">
        <v>9</v>
      </c>
      <c r="G11" s="32" t="s">
        <v>84</v>
      </c>
      <c r="H11" s="32" t="s">
        <v>85</v>
      </c>
      <c r="I11" s="16" t="s">
        <v>86</v>
      </c>
      <c r="J11" s="17" t="s">
        <v>87</v>
      </c>
      <c r="K11" s="15"/>
    </row>
    <row r="12" spans="1:1025" ht="26.25" customHeight="1" x14ac:dyDescent="0.25">
      <c r="A12" s="4" t="s">
        <v>14</v>
      </c>
      <c r="B12" s="4"/>
      <c r="C12" s="4"/>
      <c r="D12" s="18" t="s">
        <v>15</v>
      </c>
      <c r="E12" s="62"/>
      <c r="F12" s="105"/>
      <c r="G12" s="19">
        <f>G13</f>
        <v>14397294</v>
      </c>
      <c r="H12" s="19">
        <f>H13</f>
        <v>10237609</v>
      </c>
      <c r="I12" s="20">
        <f>I13</f>
        <v>4159685</v>
      </c>
      <c r="J12" s="19">
        <f>J13</f>
        <v>4147385</v>
      </c>
      <c r="K12" s="29">
        <f>14397294-G12</f>
        <v>0</v>
      </c>
    </row>
    <row r="13" spans="1:1025" ht="33" customHeight="1" x14ac:dyDescent="0.25">
      <c r="A13" s="4" t="s">
        <v>16</v>
      </c>
      <c r="B13" s="4"/>
      <c r="C13" s="4"/>
      <c r="D13" s="18" t="s">
        <v>15</v>
      </c>
      <c r="E13" s="62"/>
      <c r="F13" s="105"/>
      <c r="G13" s="19">
        <f>H13+I13</f>
        <v>14397294</v>
      </c>
      <c r="H13" s="19">
        <f>H14+H16+H19+H37+H39+H43+H54+H65</f>
        <v>10237609</v>
      </c>
      <c r="I13" s="19">
        <f>I14+I16+I19+I37+I39+I43+I54+I65</f>
        <v>4159685</v>
      </c>
      <c r="J13" s="19">
        <f>J14+J16+J19+J37+J39+J43+J54+J65</f>
        <v>4147385</v>
      </c>
      <c r="K13" s="15"/>
    </row>
    <row r="14" spans="1:1025" s="37" customFormat="1" ht="24.75" customHeight="1" x14ac:dyDescent="0.2">
      <c r="A14" s="33" t="s">
        <v>113</v>
      </c>
      <c r="B14" s="33" t="s">
        <v>17</v>
      </c>
      <c r="C14" s="33" t="s">
        <v>113</v>
      </c>
      <c r="D14" s="34" t="s">
        <v>18</v>
      </c>
      <c r="E14" s="63"/>
      <c r="F14" s="105"/>
      <c r="G14" s="35">
        <f>G15</f>
        <v>20000</v>
      </c>
      <c r="H14" s="35">
        <f t="shared" ref="H14:J14" si="0">H15</f>
        <v>20000</v>
      </c>
      <c r="I14" s="35">
        <f t="shared" si="0"/>
        <v>0</v>
      </c>
      <c r="J14" s="35">
        <f t="shared" si="0"/>
        <v>0</v>
      </c>
      <c r="K14" s="36"/>
    </row>
    <row r="15" spans="1:1025" ht="49.5" customHeight="1" x14ac:dyDescent="0.25">
      <c r="A15" s="32" t="s">
        <v>88</v>
      </c>
      <c r="B15" s="32" t="s">
        <v>77</v>
      </c>
      <c r="C15" s="16" t="s">
        <v>73</v>
      </c>
      <c r="D15" s="21" t="s">
        <v>89</v>
      </c>
      <c r="E15" s="49" t="s">
        <v>196</v>
      </c>
      <c r="F15" s="106" t="s">
        <v>145</v>
      </c>
      <c r="G15" s="19">
        <f t="shared" ref="G15:G36" si="1">H15+I15</f>
        <v>20000</v>
      </c>
      <c r="H15" s="24">
        <v>20000</v>
      </c>
      <c r="I15" s="23">
        <v>0</v>
      </c>
      <c r="J15" s="24">
        <v>0</v>
      </c>
      <c r="K15" s="15"/>
    </row>
    <row r="16" spans="1:1025" s="42" customFormat="1" ht="24.75" customHeight="1" x14ac:dyDescent="0.25">
      <c r="A16" s="4"/>
      <c r="B16" s="4">
        <v>2000</v>
      </c>
      <c r="C16" s="38"/>
      <c r="D16" s="39" t="s">
        <v>125</v>
      </c>
      <c r="E16" s="64"/>
      <c r="F16" s="107"/>
      <c r="G16" s="19">
        <f>G17+G18</f>
        <v>1830820</v>
      </c>
      <c r="H16" s="19">
        <f t="shared" ref="H16:J16" si="2">H17+H18</f>
        <v>1830820</v>
      </c>
      <c r="I16" s="19">
        <f t="shared" si="2"/>
        <v>0</v>
      </c>
      <c r="J16" s="19">
        <f t="shared" si="2"/>
        <v>0</v>
      </c>
      <c r="K16" s="4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41"/>
      <c r="IZ16" s="41"/>
      <c r="JA16" s="41"/>
      <c r="JB16" s="41"/>
      <c r="JC16" s="41"/>
      <c r="JD16" s="41"/>
      <c r="JE16" s="41"/>
      <c r="JF16" s="41"/>
      <c r="JG16" s="41"/>
      <c r="JH16" s="41"/>
      <c r="JI16" s="41"/>
      <c r="JJ16" s="41"/>
      <c r="JK16" s="41"/>
      <c r="JL16" s="41"/>
      <c r="JM16" s="41"/>
      <c r="JN16" s="41"/>
      <c r="JO16" s="41"/>
      <c r="JP16" s="41"/>
      <c r="JQ16" s="41"/>
      <c r="JR16" s="41"/>
      <c r="JS16" s="41"/>
      <c r="JT16" s="41"/>
      <c r="JU16" s="41"/>
      <c r="JV16" s="41"/>
      <c r="JW16" s="41"/>
      <c r="JX16" s="41"/>
      <c r="JY16" s="41"/>
      <c r="JZ16" s="41"/>
      <c r="KA16" s="41"/>
      <c r="KB16" s="41"/>
      <c r="KC16" s="41"/>
      <c r="KD16" s="41"/>
      <c r="KE16" s="41"/>
      <c r="KF16" s="41"/>
      <c r="KG16" s="41"/>
      <c r="KH16" s="41"/>
      <c r="KI16" s="41"/>
      <c r="KJ16" s="41"/>
      <c r="KK16" s="41"/>
      <c r="KL16" s="41"/>
      <c r="KM16" s="41"/>
      <c r="KN16" s="41"/>
      <c r="KO16" s="41"/>
      <c r="KP16" s="41"/>
      <c r="KQ16" s="41"/>
      <c r="KR16" s="41"/>
      <c r="KS16" s="41"/>
      <c r="KT16" s="41"/>
      <c r="KU16" s="41"/>
      <c r="KV16" s="41"/>
      <c r="KW16" s="41"/>
      <c r="KX16" s="41"/>
      <c r="KY16" s="41"/>
      <c r="KZ16" s="41"/>
      <c r="LA16" s="41"/>
      <c r="LB16" s="41"/>
      <c r="LC16" s="41"/>
      <c r="LD16" s="41"/>
      <c r="LE16" s="41"/>
      <c r="LF16" s="41"/>
      <c r="LG16" s="41"/>
      <c r="LH16" s="41"/>
      <c r="LI16" s="41"/>
      <c r="LJ16" s="41"/>
      <c r="LK16" s="41"/>
      <c r="LL16" s="41"/>
      <c r="LM16" s="41"/>
      <c r="LN16" s="41"/>
      <c r="LO16" s="41"/>
      <c r="LP16" s="41"/>
      <c r="LQ16" s="41"/>
      <c r="LR16" s="41"/>
      <c r="LS16" s="41"/>
      <c r="LT16" s="41"/>
      <c r="LU16" s="41"/>
      <c r="LV16" s="41"/>
      <c r="LW16" s="41"/>
      <c r="LX16" s="41"/>
      <c r="LY16" s="41"/>
      <c r="LZ16" s="41"/>
      <c r="MA16" s="41"/>
      <c r="MB16" s="41"/>
      <c r="MC16" s="41"/>
      <c r="MD16" s="41"/>
      <c r="ME16" s="41"/>
      <c r="MF16" s="41"/>
      <c r="MG16" s="41"/>
      <c r="MH16" s="41"/>
      <c r="MI16" s="41"/>
      <c r="MJ16" s="41"/>
      <c r="MK16" s="41"/>
      <c r="ML16" s="41"/>
      <c r="MM16" s="41"/>
      <c r="MN16" s="41"/>
      <c r="MO16" s="41"/>
      <c r="MP16" s="41"/>
      <c r="MQ16" s="41"/>
      <c r="MR16" s="41"/>
      <c r="MS16" s="41"/>
      <c r="MT16" s="41"/>
      <c r="MU16" s="41"/>
      <c r="MV16" s="41"/>
      <c r="MW16" s="41"/>
      <c r="MX16" s="41"/>
      <c r="MY16" s="41"/>
      <c r="MZ16" s="41"/>
      <c r="NA16" s="41"/>
      <c r="NB16" s="41"/>
      <c r="NC16" s="41"/>
      <c r="ND16" s="41"/>
      <c r="NE16" s="41"/>
      <c r="NF16" s="41"/>
      <c r="NG16" s="41"/>
      <c r="NH16" s="41"/>
      <c r="NI16" s="41"/>
      <c r="NJ16" s="41"/>
      <c r="NK16" s="41"/>
      <c r="NL16" s="41"/>
      <c r="NM16" s="41"/>
      <c r="NN16" s="41"/>
      <c r="NO16" s="41"/>
      <c r="NP16" s="41"/>
      <c r="NQ16" s="41"/>
      <c r="NR16" s="41"/>
      <c r="NS16" s="41"/>
      <c r="NT16" s="41"/>
      <c r="NU16" s="41"/>
      <c r="NV16" s="41"/>
      <c r="NW16" s="41"/>
      <c r="NX16" s="41"/>
      <c r="NY16" s="41"/>
      <c r="NZ16" s="41"/>
      <c r="OA16" s="41"/>
      <c r="OB16" s="41"/>
      <c r="OC16" s="41"/>
      <c r="OD16" s="41"/>
      <c r="OE16" s="41"/>
      <c r="OF16" s="41"/>
      <c r="OG16" s="41"/>
      <c r="OH16" s="41"/>
      <c r="OI16" s="41"/>
      <c r="OJ16" s="41"/>
      <c r="OK16" s="41"/>
      <c r="OL16" s="41"/>
      <c r="OM16" s="41"/>
      <c r="ON16" s="41"/>
      <c r="OO16" s="41"/>
      <c r="OP16" s="41"/>
      <c r="OQ16" s="41"/>
      <c r="OR16" s="41"/>
      <c r="OS16" s="41"/>
      <c r="OT16" s="41"/>
      <c r="OU16" s="41"/>
      <c r="OV16" s="41"/>
      <c r="OW16" s="41"/>
      <c r="OX16" s="41"/>
      <c r="OY16" s="41"/>
      <c r="OZ16" s="41"/>
      <c r="PA16" s="41"/>
      <c r="PB16" s="41"/>
      <c r="PC16" s="41"/>
      <c r="PD16" s="41"/>
      <c r="PE16" s="41"/>
      <c r="PF16" s="41"/>
      <c r="PG16" s="41"/>
      <c r="PH16" s="41"/>
      <c r="PI16" s="41"/>
      <c r="PJ16" s="41"/>
      <c r="PK16" s="41"/>
      <c r="PL16" s="41"/>
      <c r="PM16" s="41"/>
      <c r="PN16" s="41"/>
      <c r="PO16" s="41"/>
      <c r="PP16" s="41"/>
      <c r="PQ16" s="41"/>
      <c r="PR16" s="41"/>
      <c r="PS16" s="41"/>
      <c r="PT16" s="41"/>
      <c r="PU16" s="41"/>
      <c r="PV16" s="41"/>
      <c r="PW16" s="41"/>
      <c r="PX16" s="41"/>
      <c r="PY16" s="41"/>
      <c r="PZ16" s="41"/>
      <c r="QA16" s="41"/>
      <c r="QB16" s="41"/>
      <c r="QC16" s="41"/>
      <c r="QD16" s="41"/>
      <c r="QE16" s="41"/>
      <c r="QF16" s="41"/>
      <c r="QG16" s="41"/>
      <c r="QH16" s="41"/>
      <c r="QI16" s="41"/>
      <c r="QJ16" s="41"/>
      <c r="QK16" s="41"/>
      <c r="QL16" s="41"/>
      <c r="QM16" s="41"/>
      <c r="QN16" s="41"/>
      <c r="QO16" s="41"/>
      <c r="QP16" s="41"/>
      <c r="QQ16" s="41"/>
      <c r="QR16" s="41"/>
      <c r="QS16" s="41"/>
      <c r="QT16" s="41"/>
      <c r="QU16" s="41"/>
      <c r="QV16" s="41"/>
      <c r="QW16" s="41"/>
      <c r="QX16" s="41"/>
      <c r="QY16" s="41"/>
      <c r="QZ16" s="41"/>
      <c r="RA16" s="41"/>
      <c r="RB16" s="41"/>
      <c r="RC16" s="41"/>
      <c r="RD16" s="41"/>
      <c r="RE16" s="41"/>
      <c r="RF16" s="41"/>
      <c r="RG16" s="41"/>
      <c r="RH16" s="41"/>
      <c r="RI16" s="41"/>
      <c r="RJ16" s="41"/>
      <c r="RK16" s="41"/>
      <c r="RL16" s="41"/>
      <c r="RM16" s="41"/>
      <c r="RN16" s="41"/>
      <c r="RO16" s="41"/>
      <c r="RP16" s="41"/>
      <c r="RQ16" s="41"/>
      <c r="RR16" s="41"/>
      <c r="RS16" s="41"/>
      <c r="RT16" s="41"/>
      <c r="RU16" s="41"/>
      <c r="RV16" s="41"/>
      <c r="RW16" s="41"/>
      <c r="RX16" s="41"/>
      <c r="RY16" s="41"/>
      <c r="RZ16" s="41"/>
      <c r="SA16" s="41"/>
      <c r="SB16" s="41"/>
      <c r="SC16" s="41"/>
      <c r="SD16" s="41"/>
      <c r="SE16" s="41"/>
      <c r="SF16" s="41"/>
      <c r="SG16" s="41"/>
      <c r="SH16" s="41"/>
      <c r="SI16" s="41"/>
      <c r="SJ16" s="41"/>
      <c r="SK16" s="41"/>
      <c r="SL16" s="41"/>
      <c r="SM16" s="41"/>
      <c r="SN16" s="41"/>
      <c r="SO16" s="41"/>
      <c r="SP16" s="41"/>
      <c r="SQ16" s="41"/>
      <c r="SR16" s="41"/>
      <c r="SS16" s="41"/>
      <c r="ST16" s="41"/>
      <c r="SU16" s="41"/>
      <c r="SV16" s="41"/>
      <c r="SW16" s="41"/>
      <c r="SX16" s="41"/>
      <c r="SY16" s="41"/>
      <c r="SZ16" s="41"/>
      <c r="TA16" s="41"/>
      <c r="TB16" s="41"/>
      <c r="TC16" s="41"/>
      <c r="TD16" s="41"/>
      <c r="TE16" s="41"/>
      <c r="TF16" s="41"/>
      <c r="TG16" s="41"/>
      <c r="TH16" s="41"/>
      <c r="TI16" s="41"/>
      <c r="TJ16" s="41"/>
      <c r="TK16" s="41"/>
      <c r="TL16" s="41"/>
      <c r="TM16" s="41"/>
      <c r="TN16" s="41"/>
      <c r="TO16" s="41"/>
      <c r="TP16" s="41"/>
      <c r="TQ16" s="41"/>
      <c r="TR16" s="41"/>
      <c r="TS16" s="41"/>
      <c r="TT16" s="41"/>
      <c r="TU16" s="41"/>
      <c r="TV16" s="41"/>
      <c r="TW16" s="41"/>
      <c r="TX16" s="41"/>
      <c r="TY16" s="41"/>
      <c r="TZ16" s="41"/>
      <c r="UA16" s="41"/>
      <c r="UB16" s="41"/>
      <c r="UC16" s="41"/>
      <c r="UD16" s="41"/>
      <c r="UE16" s="41"/>
      <c r="UF16" s="41"/>
      <c r="UG16" s="41"/>
      <c r="UH16" s="41"/>
      <c r="UI16" s="41"/>
      <c r="UJ16" s="41"/>
      <c r="UK16" s="41"/>
      <c r="UL16" s="41"/>
      <c r="UM16" s="41"/>
      <c r="UN16" s="41"/>
      <c r="UO16" s="41"/>
      <c r="UP16" s="41"/>
      <c r="UQ16" s="41"/>
      <c r="UR16" s="41"/>
      <c r="US16" s="41"/>
      <c r="UT16" s="41"/>
      <c r="UU16" s="41"/>
      <c r="UV16" s="41"/>
      <c r="UW16" s="41"/>
      <c r="UX16" s="41"/>
      <c r="UY16" s="41"/>
      <c r="UZ16" s="41"/>
      <c r="VA16" s="41"/>
      <c r="VB16" s="41"/>
      <c r="VC16" s="41"/>
      <c r="VD16" s="41"/>
      <c r="VE16" s="41"/>
      <c r="VF16" s="41"/>
      <c r="VG16" s="41"/>
      <c r="VH16" s="41"/>
      <c r="VI16" s="41"/>
      <c r="VJ16" s="41"/>
      <c r="VK16" s="41"/>
      <c r="VL16" s="41"/>
      <c r="VM16" s="41"/>
      <c r="VN16" s="41"/>
      <c r="VO16" s="41"/>
      <c r="VP16" s="41"/>
      <c r="VQ16" s="41"/>
      <c r="VR16" s="41"/>
      <c r="VS16" s="41"/>
      <c r="VT16" s="41"/>
      <c r="VU16" s="41"/>
      <c r="VV16" s="41"/>
      <c r="VW16" s="41"/>
      <c r="VX16" s="41"/>
      <c r="VY16" s="41"/>
      <c r="VZ16" s="41"/>
      <c r="WA16" s="41"/>
      <c r="WB16" s="41"/>
      <c r="WC16" s="41"/>
      <c r="WD16" s="41"/>
      <c r="WE16" s="41"/>
      <c r="WF16" s="41"/>
      <c r="WG16" s="41"/>
      <c r="WH16" s="41"/>
      <c r="WI16" s="41"/>
      <c r="WJ16" s="41"/>
      <c r="WK16" s="41"/>
      <c r="WL16" s="41"/>
      <c r="WM16" s="41"/>
      <c r="WN16" s="41"/>
      <c r="WO16" s="41"/>
      <c r="WP16" s="41"/>
      <c r="WQ16" s="41"/>
      <c r="WR16" s="41"/>
      <c r="WS16" s="41"/>
      <c r="WT16" s="41"/>
      <c r="WU16" s="41"/>
      <c r="WV16" s="41"/>
      <c r="WW16" s="41"/>
      <c r="WX16" s="41"/>
      <c r="WY16" s="41"/>
      <c r="WZ16" s="41"/>
      <c r="XA16" s="41"/>
      <c r="XB16" s="41"/>
      <c r="XC16" s="41"/>
      <c r="XD16" s="41"/>
      <c r="XE16" s="41"/>
      <c r="XF16" s="41"/>
      <c r="XG16" s="41"/>
      <c r="XH16" s="41"/>
      <c r="XI16" s="41"/>
      <c r="XJ16" s="41"/>
      <c r="XK16" s="41"/>
      <c r="XL16" s="41"/>
      <c r="XM16" s="41"/>
      <c r="XN16" s="41"/>
      <c r="XO16" s="41"/>
      <c r="XP16" s="41"/>
      <c r="XQ16" s="41"/>
      <c r="XR16" s="41"/>
      <c r="XS16" s="41"/>
      <c r="XT16" s="41"/>
      <c r="XU16" s="41"/>
      <c r="XV16" s="41"/>
      <c r="XW16" s="41"/>
      <c r="XX16" s="41"/>
      <c r="XY16" s="41"/>
      <c r="XZ16" s="41"/>
      <c r="YA16" s="41"/>
      <c r="YB16" s="41"/>
      <c r="YC16" s="41"/>
      <c r="YD16" s="41"/>
      <c r="YE16" s="41"/>
      <c r="YF16" s="41"/>
      <c r="YG16" s="41"/>
      <c r="YH16" s="41"/>
      <c r="YI16" s="41"/>
      <c r="YJ16" s="41"/>
      <c r="YK16" s="41"/>
      <c r="YL16" s="41"/>
      <c r="YM16" s="41"/>
      <c r="YN16" s="41"/>
      <c r="YO16" s="41"/>
      <c r="YP16" s="41"/>
      <c r="YQ16" s="41"/>
      <c r="YR16" s="41"/>
      <c r="YS16" s="41"/>
      <c r="YT16" s="41"/>
      <c r="YU16" s="41"/>
      <c r="YV16" s="41"/>
      <c r="YW16" s="41"/>
      <c r="YX16" s="41"/>
      <c r="YY16" s="41"/>
      <c r="YZ16" s="41"/>
      <c r="ZA16" s="41"/>
      <c r="ZB16" s="41"/>
      <c r="ZC16" s="41"/>
      <c r="ZD16" s="41"/>
      <c r="ZE16" s="41"/>
      <c r="ZF16" s="41"/>
      <c r="ZG16" s="41"/>
      <c r="ZH16" s="41"/>
      <c r="ZI16" s="41"/>
      <c r="ZJ16" s="41"/>
      <c r="ZK16" s="41"/>
      <c r="ZL16" s="41"/>
      <c r="ZM16" s="41"/>
      <c r="ZN16" s="41"/>
      <c r="ZO16" s="41"/>
      <c r="ZP16" s="41"/>
      <c r="ZQ16" s="41"/>
      <c r="ZR16" s="41"/>
      <c r="ZS16" s="41"/>
      <c r="ZT16" s="41"/>
      <c r="ZU16" s="41"/>
      <c r="ZV16" s="41"/>
      <c r="ZW16" s="41"/>
      <c r="ZX16" s="41"/>
      <c r="ZY16" s="41"/>
      <c r="ZZ16" s="41"/>
      <c r="AAA16" s="41"/>
      <c r="AAB16" s="41"/>
      <c r="AAC16" s="41"/>
      <c r="AAD16" s="41"/>
      <c r="AAE16" s="41"/>
      <c r="AAF16" s="41"/>
      <c r="AAG16" s="41"/>
      <c r="AAH16" s="41"/>
      <c r="AAI16" s="41"/>
      <c r="AAJ16" s="41"/>
      <c r="AAK16" s="41"/>
      <c r="AAL16" s="41"/>
      <c r="AAM16" s="41"/>
      <c r="AAN16" s="41"/>
      <c r="AAO16" s="41"/>
      <c r="AAP16" s="41"/>
      <c r="AAQ16" s="41"/>
      <c r="AAR16" s="41"/>
      <c r="AAS16" s="41"/>
      <c r="AAT16" s="41"/>
      <c r="AAU16" s="41"/>
      <c r="AAV16" s="41"/>
      <c r="AAW16" s="41"/>
      <c r="AAX16" s="41"/>
      <c r="AAY16" s="41"/>
      <c r="AAZ16" s="41"/>
      <c r="ABA16" s="41"/>
      <c r="ABB16" s="41"/>
      <c r="ABC16" s="41"/>
      <c r="ABD16" s="41"/>
      <c r="ABE16" s="41"/>
      <c r="ABF16" s="41"/>
      <c r="ABG16" s="41"/>
      <c r="ABH16" s="41"/>
      <c r="ABI16" s="41"/>
      <c r="ABJ16" s="41"/>
      <c r="ABK16" s="41"/>
      <c r="ABL16" s="41"/>
      <c r="ABM16" s="41"/>
      <c r="ABN16" s="41"/>
      <c r="ABO16" s="41"/>
      <c r="ABP16" s="41"/>
      <c r="ABQ16" s="41"/>
      <c r="ABR16" s="41"/>
      <c r="ABS16" s="41"/>
      <c r="ABT16" s="41"/>
      <c r="ABU16" s="41"/>
      <c r="ABV16" s="41"/>
      <c r="ABW16" s="41"/>
      <c r="ABX16" s="41"/>
      <c r="ABY16" s="41"/>
      <c r="ABZ16" s="41"/>
      <c r="ACA16" s="41"/>
      <c r="ACB16" s="41"/>
      <c r="ACC16" s="41"/>
      <c r="ACD16" s="41"/>
      <c r="ACE16" s="41"/>
      <c r="ACF16" s="41"/>
      <c r="ACG16" s="41"/>
      <c r="ACH16" s="41"/>
      <c r="ACI16" s="41"/>
      <c r="ACJ16" s="41"/>
      <c r="ACK16" s="41"/>
      <c r="ACL16" s="41"/>
      <c r="ACM16" s="41"/>
      <c r="ACN16" s="41"/>
      <c r="ACO16" s="41"/>
      <c r="ACP16" s="41"/>
      <c r="ACQ16" s="41"/>
      <c r="ACR16" s="41"/>
      <c r="ACS16" s="41"/>
      <c r="ACT16" s="41"/>
      <c r="ACU16" s="41"/>
      <c r="ACV16" s="41"/>
      <c r="ACW16" s="41"/>
      <c r="ACX16" s="41"/>
      <c r="ACY16" s="41"/>
      <c r="ACZ16" s="41"/>
      <c r="ADA16" s="41"/>
      <c r="ADB16" s="41"/>
      <c r="ADC16" s="41"/>
      <c r="ADD16" s="41"/>
      <c r="ADE16" s="41"/>
      <c r="ADF16" s="41"/>
      <c r="ADG16" s="41"/>
      <c r="ADH16" s="41"/>
      <c r="ADI16" s="41"/>
      <c r="ADJ16" s="41"/>
      <c r="ADK16" s="41"/>
      <c r="ADL16" s="41"/>
      <c r="ADM16" s="41"/>
      <c r="ADN16" s="41"/>
      <c r="ADO16" s="41"/>
      <c r="ADP16" s="41"/>
      <c r="ADQ16" s="41"/>
      <c r="ADR16" s="41"/>
      <c r="ADS16" s="41"/>
      <c r="ADT16" s="41"/>
      <c r="ADU16" s="41"/>
      <c r="ADV16" s="41"/>
      <c r="ADW16" s="41"/>
      <c r="ADX16" s="41"/>
      <c r="ADY16" s="41"/>
      <c r="ADZ16" s="41"/>
      <c r="AEA16" s="41"/>
      <c r="AEB16" s="41"/>
      <c r="AEC16" s="41"/>
      <c r="AED16" s="41"/>
      <c r="AEE16" s="41"/>
      <c r="AEF16" s="41"/>
      <c r="AEG16" s="41"/>
      <c r="AEH16" s="41"/>
      <c r="AEI16" s="41"/>
      <c r="AEJ16" s="41"/>
      <c r="AEK16" s="41"/>
      <c r="AEL16" s="41"/>
      <c r="AEM16" s="41"/>
      <c r="AEN16" s="41"/>
      <c r="AEO16" s="41"/>
      <c r="AEP16" s="41"/>
      <c r="AEQ16" s="41"/>
      <c r="AER16" s="41"/>
      <c r="AES16" s="41"/>
      <c r="AET16" s="41"/>
      <c r="AEU16" s="41"/>
      <c r="AEV16" s="41"/>
      <c r="AEW16" s="41"/>
      <c r="AEX16" s="41"/>
      <c r="AEY16" s="41"/>
      <c r="AEZ16" s="41"/>
      <c r="AFA16" s="41"/>
      <c r="AFB16" s="41"/>
      <c r="AFC16" s="41"/>
      <c r="AFD16" s="41"/>
      <c r="AFE16" s="41"/>
      <c r="AFF16" s="41"/>
      <c r="AFG16" s="41"/>
      <c r="AFH16" s="41"/>
      <c r="AFI16" s="41"/>
      <c r="AFJ16" s="41"/>
      <c r="AFK16" s="41"/>
      <c r="AFL16" s="41"/>
      <c r="AFM16" s="41"/>
      <c r="AFN16" s="41"/>
      <c r="AFO16" s="41"/>
      <c r="AFP16" s="41"/>
      <c r="AFQ16" s="41"/>
      <c r="AFR16" s="41"/>
      <c r="AFS16" s="41"/>
      <c r="AFT16" s="41"/>
      <c r="AFU16" s="41"/>
      <c r="AFV16" s="41"/>
      <c r="AFW16" s="41"/>
      <c r="AFX16" s="41"/>
      <c r="AFY16" s="41"/>
      <c r="AFZ16" s="41"/>
      <c r="AGA16" s="41"/>
      <c r="AGB16" s="41"/>
      <c r="AGC16" s="41"/>
      <c r="AGD16" s="41"/>
      <c r="AGE16" s="41"/>
      <c r="AGF16" s="41"/>
      <c r="AGG16" s="41"/>
      <c r="AGH16" s="41"/>
      <c r="AGI16" s="41"/>
      <c r="AGJ16" s="41"/>
      <c r="AGK16" s="41"/>
      <c r="AGL16" s="41"/>
      <c r="AGM16" s="41"/>
      <c r="AGN16" s="41"/>
      <c r="AGO16" s="41"/>
      <c r="AGP16" s="41"/>
      <c r="AGQ16" s="41"/>
      <c r="AGR16" s="41"/>
      <c r="AGS16" s="41"/>
      <c r="AGT16" s="41"/>
      <c r="AGU16" s="41"/>
      <c r="AGV16" s="41"/>
      <c r="AGW16" s="41"/>
      <c r="AGX16" s="41"/>
      <c r="AGY16" s="41"/>
      <c r="AGZ16" s="41"/>
      <c r="AHA16" s="41"/>
      <c r="AHB16" s="41"/>
      <c r="AHC16" s="41"/>
      <c r="AHD16" s="41"/>
      <c r="AHE16" s="41"/>
      <c r="AHF16" s="41"/>
      <c r="AHG16" s="41"/>
      <c r="AHH16" s="41"/>
      <c r="AHI16" s="41"/>
      <c r="AHJ16" s="41"/>
      <c r="AHK16" s="41"/>
      <c r="AHL16" s="41"/>
      <c r="AHM16" s="41"/>
      <c r="AHN16" s="41"/>
      <c r="AHO16" s="41"/>
      <c r="AHP16" s="41"/>
      <c r="AHQ16" s="41"/>
      <c r="AHR16" s="41"/>
      <c r="AHS16" s="41"/>
      <c r="AHT16" s="41"/>
      <c r="AHU16" s="41"/>
      <c r="AHV16" s="41"/>
      <c r="AHW16" s="41"/>
      <c r="AHX16" s="41"/>
      <c r="AHY16" s="41"/>
      <c r="AHZ16" s="41"/>
      <c r="AIA16" s="41"/>
      <c r="AIB16" s="41"/>
      <c r="AIC16" s="41"/>
      <c r="AID16" s="41"/>
      <c r="AIE16" s="41"/>
      <c r="AIF16" s="41"/>
      <c r="AIG16" s="41"/>
      <c r="AIH16" s="41"/>
      <c r="AII16" s="41"/>
      <c r="AIJ16" s="41"/>
      <c r="AIK16" s="41"/>
      <c r="AIL16" s="41"/>
      <c r="AIM16" s="41"/>
      <c r="AIN16" s="41"/>
      <c r="AIO16" s="41"/>
      <c r="AIP16" s="41"/>
      <c r="AIQ16" s="41"/>
      <c r="AIR16" s="41"/>
      <c r="AIS16" s="41"/>
      <c r="AIT16" s="41"/>
      <c r="AIU16" s="41"/>
      <c r="AIV16" s="41"/>
      <c r="AIW16" s="41"/>
      <c r="AIX16" s="41"/>
      <c r="AIY16" s="41"/>
      <c r="AIZ16" s="41"/>
      <c r="AJA16" s="41"/>
      <c r="AJB16" s="41"/>
      <c r="AJC16" s="41"/>
      <c r="AJD16" s="41"/>
      <c r="AJE16" s="41"/>
      <c r="AJF16" s="41"/>
      <c r="AJG16" s="41"/>
      <c r="AJH16" s="41"/>
      <c r="AJI16" s="41"/>
      <c r="AJJ16" s="41"/>
      <c r="AJK16" s="41"/>
      <c r="AJL16" s="41"/>
      <c r="AJM16" s="41"/>
      <c r="AJN16" s="41"/>
      <c r="AJO16" s="41"/>
      <c r="AJP16" s="41"/>
      <c r="AJQ16" s="41"/>
      <c r="AJR16" s="41"/>
      <c r="AJS16" s="41"/>
      <c r="AJT16" s="41"/>
      <c r="AJU16" s="41"/>
      <c r="AJV16" s="41"/>
      <c r="AJW16" s="41"/>
      <c r="AJX16" s="41"/>
      <c r="AJY16" s="41"/>
      <c r="AJZ16" s="41"/>
      <c r="AKA16" s="41"/>
      <c r="AKB16" s="41"/>
      <c r="AKC16" s="41"/>
      <c r="AKD16" s="41"/>
      <c r="AKE16" s="41"/>
      <c r="AKF16" s="41"/>
      <c r="AKG16" s="41"/>
      <c r="AKH16" s="41"/>
      <c r="AKI16" s="41"/>
      <c r="AKJ16" s="41"/>
      <c r="AKK16" s="41"/>
      <c r="AKL16" s="41"/>
      <c r="AKM16" s="41"/>
      <c r="AKN16" s="41"/>
      <c r="AKO16" s="41"/>
      <c r="AKP16" s="41"/>
      <c r="AKQ16" s="41"/>
      <c r="AKR16" s="41"/>
      <c r="AKS16" s="41"/>
      <c r="AKT16" s="41"/>
      <c r="AKU16" s="41"/>
      <c r="AKV16" s="41"/>
      <c r="AKW16" s="41"/>
      <c r="AKX16" s="41"/>
      <c r="AKY16" s="41"/>
      <c r="AKZ16" s="41"/>
      <c r="ALA16" s="41"/>
      <c r="ALB16" s="41"/>
      <c r="ALC16" s="41"/>
      <c r="ALD16" s="41"/>
      <c r="ALE16" s="41"/>
      <c r="ALF16" s="41"/>
      <c r="ALG16" s="41"/>
      <c r="ALH16" s="41"/>
      <c r="ALI16" s="41"/>
      <c r="ALJ16" s="41"/>
      <c r="ALK16" s="41"/>
      <c r="ALL16" s="41"/>
      <c r="ALM16" s="41"/>
      <c r="ALN16" s="41"/>
      <c r="ALO16" s="41"/>
      <c r="ALP16" s="41"/>
      <c r="ALQ16" s="41"/>
      <c r="ALR16" s="41"/>
      <c r="ALS16" s="41"/>
      <c r="ALT16" s="41"/>
      <c r="ALU16" s="41"/>
      <c r="ALV16" s="41"/>
      <c r="ALW16" s="41"/>
      <c r="ALX16" s="41"/>
      <c r="ALY16" s="41"/>
      <c r="ALZ16" s="41"/>
      <c r="AMA16" s="41"/>
      <c r="AMB16" s="41"/>
      <c r="AMC16" s="41"/>
      <c r="AMD16" s="41"/>
      <c r="AME16" s="41"/>
      <c r="AMF16" s="41"/>
      <c r="AMG16" s="41"/>
      <c r="AMH16" s="41"/>
      <c r="AMI16" s="41"/>
      <c r="AMJ16" s="41"/>
      <c r="AMK16" s="41"/>
    </row>
    <row r="17" spans="1:1025" ht="61.5" customHeight="1" x14ac:dyDescent="0.25">
      <c r="A17" s="32" t="s">
        <v>19</v>
      </c>
      <c r="B17" s="32" t="s">
        <v>90</v>
      </c>
      <c r="C17" s="32" t="s">
        <v>20</v>
      </c>
      <c r="D17" s="22" t="s">
        <v>21</v>
      </c>
      <c r="E17" s="49" t="s">
        <v>126</v>
      </c>
      <c r="F17" s="106" t="s">
        <v>127</v>
      </c>
      <c r="G17" s="19">
        <f t="shared" si="1"/>
        <v>1530820</v>
      </c>
      <c r="H17" s="24">
        <v>1530820</v>
      </c>
      <c r="I17" s="23">
        <v>0</v>
      </c>
      <c r="J17" s="24">
        <v>0</v>
      </c>
      <c r="K17" s="15"/>
    </row>
    <row r="18" spans="1:1025" ht="64.5" customHeight="1" x14ac:dyDescent="0.25">
      <c r="A18" s="32" t="s">
        <v>22</v>
      </c>
      <c r="B18" s="32" t="s">
        <v>91</v>
      </c>
      <c r="C18" s="32" t="s">
        <v>23</v>
      </c>
      <c r="D18" s="22" t="s">
        <v>24</v>
      </c>
      <c r="E18" s="49" t="str">
        <f>E17</f>
        <v>Програма розвитку охорони здоров’я   Білозірської сільської територіальної громади на 2021-2025 роки (зі змінами)</v>
      </c>
      <c r="F18" s="106" t="str">
        <f>F17</f>
        <v>рішення сільської ради від 22.12.2020 року № 4-23/VIII, зміни від 22.12.2021 № 25-18/VIII, 30.01.2023 №46-4/VIII, 28.02.2023 № 47-3/VIII</v>
      </c>
      <c r="G18" s="19">
        <f t="shared" si="1"/>
        <v>300000</v>
      </c>
      <c r="H18" s="24">
        <v>300000</v>
      </c>
      <c r="I18" s="23">
        <v>0</v>
      </c>
      <c r="J18" s="24">
        <v>0</v>
      </c>
      <c r="K18" s="15"/>
    </row>
    <row r="19" spans="1:1025" s="42" customFormat="1" ht="36.75" customHeight="1" x14ac:dyDescent="0.25">
      <c r="A19" s="4"/>
      <c r="B19" s="4">
        <v>3000</v>
      </c>
      <c r="C19" s="4"/>
      <c r="D19" s="18" t="s">
        <v>25</v>
      </c>
      <c r="E19" s="64"/>
      <c r="F19" s="107"/>
      <c r="G19" s="19">
        <f>SUM(G20:G30)</f>
        <v>4127851</v>
      </c>
      <c r="H19" s="19">
        <f>SUM(H20:H30)</f>
        <v>4127851</v>
      </c>
      <c r="I19" s="19">
        <f>SUM(I20:I30)</f>
        <v>0</v>
      </c>
      <c r="J19" s="19">
        <f>SUM(J20:J30)</f>
        <v>0</v>
      </c>
      <c r="K19" s="4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  <c r="KR19" s="41"/>
      <c r="KS19" s="41"/>
      <c r="KT19" s="41"/>
      <c r="KU19" s="41"/>
      <c r="KV19" s="41"/>
      <c r="KW19" s="41"/>
      <c r="KX19" s="41"/>
      <c r="KY19" s="41"/>
      <c r="KZ19" s="41"/>
      <c r="LA19" s="41"/>
      <c r="LB19" s="41"/>
      <c r="LC19" s="41"/>
      <c r="LD19" s="41"/>
      <c r="LE19" s="41"/>
      <c r="LF19" s="41"/>
      <c r="LG19" s="41"/>
      <c r="LH19" s="41"/>
      <c r="LI19" s="41"/>
      <c r="LJ19" s="41"/>
      <c r="LK19" s="41"/>
      <c r="LL19" s="41"/>
      <c r="LM19" s="41"/>
      <c r="LN19" s="41"/>
      <c r="LO19" s="41"/>
      <c r="LP19" s="41"/>
      <c r="LQ19" s="41"/>
      <c r="LR19" s="41"/>
      <c r="LS19" s="41"/>
      <c r="LT19" s="41"/>
      <c r="LU19" s="41"/>
      <c r="LV19" s="41"/>
      <c r="LW19" s="41"/>
      <c r="LX19" s="41"/>
      <c r="LY19" s="41"/>
      <c r="LZ19" s="41"/>
      <c r="MA19" s="41"/>
      <c r="MB19" s="41"/>
      <c r="MC19" s="41"/>
      <c r="MD19" s="41"/>
      <c r="ME19" s="41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/>
      <c r="MR19" s="41"/>
      <c r="MS19" s="41"/>
      <c r="MT19" s="41"/>
      <c r="MU19" s="41"/>
      <c r="MV19" s="41"/>
      <c r="MW19" s="41"/>
      <c r="MX19" s="41"/>
      <c r="MY19" s="41"/>
      <c r="MZ19" s="41"/>
      <c r="NA19" s="41"/>
      <c r="NB19" s="41"/>
      <c r="NC19" s="41"/>
      <c r="ND19" s="41"/>
      <c r="NE19" s="41"/>
      <c r="NF19" s="41"/>
      <c r="NG19" s="41"/>
      <c r="NH19" s="41"/>
      <c r="NI19" s="41"/>
      <c r="NJ19" s="41"/>
      <c r="NK19" s="41"/>
      <c r="NL19" s="41"/>
      <c r="NM19" s="41"/>
      <c r="NN19" s="41"/>
      <c r="NO19" s="41"/>
      <c r="NP19" s="41"/>
      <c r="NQ19" s="41"/>
      <c r="NR19" s="41"/>
      <c r="NS19" s="41"/>
      <c r="NT19" s="41"/>
      <c r="NU19" s="41"/>
      <c r="NV19" s="41"/>
      <c r="NW19" s="41"/>
      <c r="NX19" s="41"/>
      <c r="NY19" s="41"/>
      <c r="NZ19" s="41"/>
      <c r="OA19" s="41"/>
      <c r="OB19" s="41"/>
      <c r="OC19" s="41"/>
      <c r="OD19" s="41"/>
      <c r="OE19" s="41"/>
      <c r="OF19" s="41"/>
      <c r="OG19" s="41"/>
      <c r="OH19" s="41"/>
      <c r="OI19" s="41"/>
      <c r="OJ19" s="41"/>
      <c r="OK19" s="41"/>
      <c r="OL19" s="41"/>
      <c r="OM19" s="41"/>
      <c r="ON19" s="41"/>
      <c r="OO19" s="41"/>
      <c r="OP19" s="41"/>
      <c r="OQ19" s="41"/>
      <c r="OR19" s="41"/>
      <c r="OS19" s="41"/>
      <c r="OT19" s="41"/>
      <c r="OU19" s="41"/>
      <c r="OV19" s="41"/>
      <c r="OW19" s="41"/>
      <c r="OX19" s="41"/>
      <c r="OY19" s="41"/>
      <c r="OZ19" s="41"/>
      <c r="PA19" s="41"/>
      <c r="PB19" s="41"/>
      <c r="PC19" s="41"/>
      <c r="PD19" s="41"/>
      <c r="PE19" s="41"/>
      <c r="PF19" s="41"/>
      <c r="PG19" s="41"/>
      <c r="PH19" s="41"/>
      <c r="PI19" s="41"/>
      <c r="PJ19" s="41"/>
      <c r="PK19" s="41"/>
      <c r="PL19" s="41"/>
      <c r="PM19" s="41"/>
      <c r="PN19" s="41"/>
      <c r="PO19" s="41"/>
      <c r="PP19" s="41"/>
      <c r="PQ19" s="41"/>
      <c r="PR19" s="41"/>
      <c r="PS19" s="41"/>
      <c r="PT19" s="41"/>
      <c r="PU19" s="41"/>
      <c r="PV19" s="41"/>
      <c r="PW19" s="41"/>
      <c r="PX19" s="41"/>
      <c r="PY19" s="41"/>
      <c r="PZ19" s="41"/>
      <c r="QA19" s="41"/>
      <c r="QB19" s="41"/>
      <c r="QC19" s="41"/>
      <c r="QD19" s="41"/>
      <c r="QE19" s="41"/>
      <c r="QF19" s="41"/>
      <c r="QG19" s="41"/>
      <c r="QH19" s="41"/>
      <c r="QI19" s="41"/>
      <c r="QJ19" s="41"/>
      <c r="QK19" s="41"/>
      <c r="QL19" s="41"/>
      <c r="QM19" s="41"/>
      <c r="QN19" s="41"/>
      <c r="QO19" s="41"/>
      <c r="QP19" s="41"/>
      <c r="QQ19" s="41"/>
      <c r="QR19" s="41"/>
      <c r="QS19" s="41"/>
      <c r="QT19" s="41"/>
      <c r="QU19" s="41"/>
      <c r="QV19" s="41"/>
      <c r="QW19" s="41"/>
      <c r="QX19" s="41"/>
      <c r="QY19" s="41"/>
      <c r="QZ19" s="41"/>
      <c r="RA19" s="41"/>
      <c r="RB19" s="41"/>
      <c r="RC19" s="41"/>
      <c r="RD19" s="41"/>
      <c r="RE19" s="41"/>
      <c r="RF19" s="41"/>
      <c r="RG19" s="41"/>
      <c r="RH19" s="41"/>
      <c r="RI19" s="41"/>
      <c r="RJ19" s="41"/>
      <c r="RK19" s="41"/>
      <c r="RL19" s="41"/>
      <c r="RM19" s="41"/>
      <c r="RN19" s="41"/>
      <c r="RO19" s="41"/>
      <c r="RP19" s="41"/>
      <c r="RQ19" s="41"/>
      <c r="RR19" s="41"/>
      <c r="RS19" s="41"/>
      <c r="RT19" s="41"/>
      <c r="RU19" s="41"/>
      <c r="RV19" s="41"/>
      <c r="RW19" s="41"/>
      <c r="RX19" s="41"/>
      <c r="RY19" s="41"/>
      <c r="RZ19" s="41"/>
      <c r="SA19" s="41"/>
      <c r="SB19" s="41"/>
      <c r="SC19" s="41"/>
      <c r="SD19" s="41"/>
      <c r="SE19" s="41"/>
      <c r="SF19" s="41"/>
      <c r="SG19" s="41"/>
      <c r="SH19" s="41"/>
      <c r="SI19" s="41"/>
      <c r="SJ19" s="41"/>
      <c r="SK19" s="41"/>
      <c r="SL19" s="41"/>
      <c r="SM19" s="41"/>
      <c r="SN19" s="41"/>
      <c r="SO19" s="41"/>
      <c r="SP19" s="41"/>
      <c r="SQ19" s="41"/>
      <c r="SR19" s="41"/>
      <c r="SS19" s="41"/>
      <c r="ST19" s="41"/>
      <c r="SU19" s="41"/>
      <c r="SV19" s="41"/>
      <c r="SW19" s="41"/>
      <c r="SX19" s="41"/>
      <c r="SY19" s="41"/>
      <c r="SZ19" s="41"/>
      <c r="TA19" s="41"/>
      <c r="TB19" s="41"/>
      <c r="TC19" s="41"/>
      <c r="TD19" s="41"/>
      <c r="TE19" s="41"/>
      <c r="TF19" s="41"/>
      <c r="TG19" s="41"/>
      <c r="TH19" s="41"/>
      <c r="TI19" s="41"/>
      <c r="TJ19" s="41"/>
      <c r="TK19" s="41"/>
      <c r="TL19" s="41"/>
      <c r="TM19" s="41"/>
      <c r="TN19" s="41"/>
      <c r="TO19" s="41"/>
      <c r="TP19" s="41"/>
      <c r="TQ19" s="41"/>
      <c r="TR19" s="41"/>
      <c r="TS19" s="41"/>
      <c r="TT19" s="41"/>
      <c r="TU19" s="41"/>
      <c r="TV19" s="41"/>
      <c r="TW19" s="41"/>
      <c r="TX19" s="41"/>
      <c r="TY19" s="41"/>
      <c r="TZ19" s="41"/>
      <c r="UA19" s="41"/>
      <c r="UB19" s="41"/>
      <c r="UC19" s="41"/>
      <c r="UD19" s="41"/>
      <c r="UE19" s="41"/>
      <c r="UF19" s="41"/>
      <c r="UG19" s="41"/>
      <c r="UH19" s="41"/>
      <c r="UI19" s="41"/>
      <c r="UJ19" s="41"/>
      <c r="UK19" s="41"/>
      <c r="UL19" s="41"/>
      <c r="UM19" s="41"/>
      <c r="UN19" s="41"/>
      <c r="UO19" s="41"/>
      <c r="UP19" s="41"/>
      <c r="UQ19" s="41"/>
      <c r="UR19" s="41"/>
      <c r="US19" s="41"/>
      <c r="UT19" s="41"/>
      <c r="UU19" s="41"/>
      <c r="UV19" s="41"/>
      <c r="UW19" s="41"/>
      <c r="UX19" s="41"/>
      <c r="UY19" s="41"/>
      <c r="UZ19" s="41"/>
      <c r="VA19" s="41"/>
      <c r="VB19" s="41"/>
      <c r="VC19" s="41"/>
      <c r="VD19" s="41"/>
      <c r="VE19" s="41"/>
      <c r="VF19" s="41"/>
      <c r="VG19" s="41"/>
      <c r="VH19" s="41"/>
      <c r="VI19" s="41"/>
      <c r="VJ19" s="41"/>
      <c r="VK19" s="41"/>
      <c r="VL19" s="41"/>
      <c r="VM19" s="41"/>
      <c r="VN19" s="41"/>
      <c r="VO19" s="41"/>
      <c r="VP19" s="41"/>
      <c r="VQ19" s="41"/>
      <c r="VR19" s="41"/>
      <c r="VS19" s="41"/>
      <c r="VT19" s="41"/>
      <c r="VU19" s="41"/>
      <c r="VV19" s="41"/>
      <c r="VW19" s="41"/>
      <c r="VX19" s="41"/>
      <c r="VY19" s="41"/>
      <c r="VZ19" s="41"/>
      <c r="WA19" s="41"/>
      <c r="WB19" s="41"/>
      <c r="WC19" s="41"/>
      <c r="WD19" s="41"/>
      <c r="WE19" s="41"/>
      <c r="WF19" s="41"/>
      <c r="WG19" s="41"/>
      <c r="WH19" s="41"/>
      <c r="WI19" s="41"/>
      <c r="WJ19" s="41"/>
      <c r="WK19" s="41"/>
      <c r="WL19" s="41"/>
      <c r="WM19" s="41"/>
      <c r="WN19" s="41"/>
      <c r="WO19" s="41"/>
      <c r="WP19" s="41"/>
      <c r="WQ19" s="41"/>
      <c r="WR19" s="41"/>
      <c r="WS19" s="41"/>
      <c r="WT19" s="41"/>
      <c r="WU19" s="41"/>
      <c r="WV19" s="41"/>
      <c r="WW19" s="41"/>
      <c r="WX19" s="41"/>
      <c r="WY19" s="41"/>
      <c r="WZ19" s="41"/>
      <c r="XA19" s="41"/>
      <c r="XB19" s="41"/>
      <c r="XC19" s="41"/>
      <c r="XD19" s="41"/>
      <c r="XE19" s="41"/>
      <c r="XF19" s="41"/>
      <c r="XG19" s="41"/>
      <c r="XH19" s="41"/>
      <c r="XI19" s="41"/>
      <c r="XJ19" s="41"/>
      <c r="XK19" s="41"/>
      <c r="XL19" s="41"/>
      <c r="XM19" s="41"/>
      <c r="XN19" s="41"/>
      <c r="XO19" s="41"/>
      <c r="XP19" s="41"/>
      <c r="XQ19" s="41"/>
      <c r="XR19" s="41"/>
      <c r="XS19" s="41"/>
      <c r="XT19" s="41"/>
      <c r="XU19" s="41"/>
      <c r="XV19" s="41"/>
      <c r="XW19" s="41"/>
      <c r="XX19" s="41"/>
      <c r="XY19" s="41"/>
      <c r="XZ19" s="41"/>
      <c r="YA19" s="41"/>
      <c r="YB19" s="41"/>
      <c r="YC19" s="41"/>
      <c r="YD19" s="41"/>
      <c r="YE19" s="41"/>
      <c r="YF19" s="41"/>
      <c r="YG19" s="41"/>
      <c r="YH19" s="41"/>
      <c r="YI19" s="41"/>
      <c r="YJ19" s="41"/>
      <c r="YK19" s="41"/>
      <c r="YL19" s="41"/>
      <c r="YM19" s="41"/>
      <c r="YN19" s="41"/>
      <c r="YO19" s="41"/>
      <c r="YP19" s="41"/>
      <c r="YQ19" s="41"/>
      <c r="YR19" s="41"/>
      <c r="YS19" s="41"/>
      <c r="YT19" s="41"/>
      <c r="YU19" s="41"/>
      <c r="YV19" s="41"/>
      <c r="YW19" s="41"/>
      <c r="YX19" s="41"/>
      <c r="YY19" s="41"/>
      <c r="YZ19" s="41"/>
      <c r="ZA19" s="41"/>
      <c r="ZB19" s="41"/>
      <c r="ZC19" s="41"/>
      <c r="ZD19" s="41"/>
      <c r="ZE19" s="41"/>
      <c r="ZF19" s="41"/>
      <c r="ZG19" s="41"/>
      <c r="ZH19" s="41"/>
      <c r="ZI19" s="41"/>
      <c r="ZJ19" s="41"/>
      <c r="ZK19" s="41"/>
      <c r="ZL19" s="41"/>
      <c r="ZM19" s="41"/>
      <c r="ZN19" s="41"/>
      <c r="ZO19" s="41"/>
      <c r="ZP19" s="41"/>
      <c r="ZQ19" s="41"/>
      <c r="ZR19" s="41"/>
      <c r="ZS19" s="41"/>
      <c r="ZT19" s="41"/>
      <c r="ZU19" s="41"/>
      <c r="ZV19" s="41"/>
      <c r="ZW19" s="41"/>
      <c r="ZX19" s="41"/>
      <c r="ZY19" s="41"/>
      <c r="ZZ19" s="41"/>
      <c r="AAA19" s="41"/>
      <c r="AAB19" s="41"/>
      <c r="AAC19" s="41"/>
      <c r="AAD19" s="41"/>
      <c r="AAE19" s="41"/>
      <c r="AAF19" s="41"/>
      <c r="AAG19" s="41"/>
      <c r="AAH19" s="41"/>
      <c r="AAI19" s="41"/>
      <c r="AAJ19" s="41"/>
      <c r="AAK19" s="41"/>
      <c r="AAL19" s="41"/>
      <c r="AAM19" s="41"/>
      <c r="AAN19" s="41"/>
      <c r="AAO19" s="41"/>
      <c r="AAP19" s="41"/>
      <c r="AAQ19" s="41"/>
      <c r="AAR19" s="41"/>
      <c r="AAS19" s="41"/>
      <c r="AAT19" s="41"/>
      <c r="AAU19" s="41"/>
      <c r="AAV19" s="41"/>
      <c r="AAW19" s="41"/>
      <c r="AAX19" s="41"/>
      <c r="AAY19" s="41"/>
      <c r="AAZ19" s="41"/>
      <c r="ABA19" s="41"/>
      <c r="ABB19" s="41"/>
      <c r="ABC19" s="41"/>
      <c r="ABD19" s="41"/>
      <c r="ABE19" s="41"/>
      <c r="ABF19" s="41"/>
      <c r="ABG19" s="41"/>
      <c r="ABH19" s="41"/>
      <c r="ABI19" s="41"/>
      <c r="ABJ19" s="41"/>
      <c r="ABK19" s="41"/>
      <c r="ABL19" s="41"/>
      <c r="ABM19" s="41"/>
      <c r="ABN19" s="41"/>
      <c r="ABO19" s="41"/>
      <c r="ABP19" s="41"/>
      <c r="ABQ19" s="41"/>
      <c r="ABR19" s="41"/>
      <c r="ABS19" s="41"/>
      <c r="ABT19" s="41"/>
      <c r="ABU19" s="41"/>
      <c r="ABV19" s="41"/>
      <c r="ABW19" s="41"/>
      <c r="ABX19" s="41"/>
      <c r="ABY19" s="41"/>
      <c r="ABZ19" s="41"/>
      <c r="ACA19" s="41"/>
      <c r="ACB19" s="41"/>
      <c r="ACC19" s="41"/>
      <c r="ACD19" s="41"/>
      <c r="ACE19" s="41"/>
      <c r="ACF19" s="41"/>
      <c r="ACG19" s="41"/>
      <c r="ACH19" s="41"/>
      <c r="ACI19" s="41"/>
      <c r="ACJ19" s="41"/>
      <c r="ACK19" s="41"/>
      <c r="ACL19" s="41"/>
      <c r="ACM19" s="41"/>
      <c r="ACN19" s="41"/>
      <c r="ACO19" s="41"/>
      <c r="ACP19" s="41"/>
      <c r="ACQ19" s="41"/>
      <c r="ACR19" s="41"/>
      <c r="ACS19" s="41"/>
      <c r="ACT19" s="41"/>
      <c r="ACU19" s="41"/>
      <c r="ACV19" s="41"/>
      <c r="ACW19" s="41"/>
      <c r="ACX19" s="41"/>
      <c r="ACY19" s="41"/>
      <c r="ACZ19" s="41"/>
      <c r="ADA19" s="41"/>
      <c r="ADB19" s="41"/>
      <c r="ADC19" s="41"/>
      <c r="ADD19" s="41"/>
      <c r="ADE19" s="41"/>
      <c r="ADF19" s="41"/>
      <c r="ADG19" s="41"/>
      <c r="ADH19" s="41"/>
      <c r="ADI19" s="41"/>
      <c r="ADJ19" s="41"/>
      <c r="ADK19" s="41"/>
      <c r="ADL19" s="41"/>
      <c r="ADM19" s="41"/>
      <c r="ADN19" s="41"/>
      <c r="ADO19" s="41"/>
      <c r="ADP19" s="41"/>
      <c r="ADQ19" s="41"/>
      <c r="ADR19" s="41"/>
      <c r="ADS19" s="41"/>
      <c r="ADT19" s="41"/>
      <c r="ADU19" s="41"/>
      <c r="ADV19" s="41"/>
      <c r="ADW19" s="41"/>
      <c r="ADX19" s="41"/>
      <c r="ADY19" s="41"/>
      <c r="ADZ19" s="41"/>
      <c r="AEA19" s="41"/>
      <c r="AEB19" s="41"/>
      <c r="AEC19" s="41"/>
      <c r="AED19" s="41"/>
      <c r="AEE19" s="41"/>
      <c r="AEF19" s="41"/>
      <c r="AEG19" s="41"/>
      <c r="AEH19" s="41"/>
      <c r="AEI19" s="41"/>
      <c r="AEJ19" s="41"/>
      <c r="AEK19" s="41"/>
      <c r="AEL19" s="41"/>
      <c r="AEM19" s="41"/>
      <c r="AEN19" s="41"/>
      <c r="AEO19" s="41"/>
      <c r="AEP19" s="41"/>
      <c r="AEQ19" s="41"/>
      <c r="AER19" s="41"/>
      <c r="AES19" s="41"/>
      <c r="AET19" s="41"/>
      <c r="AEU19" s="41"/>
      <c r="AEV19" s="41"/>
      <c r="AEW19" s="41"/>
      <c r="AEX19" s="41"/>
      <c r="AEY19" s="41"/>
      <c r="AEZ19" s="41"/>
      <c r="AFA19" s="41"/>
      <c r="AFB19" s="41"/>
      <c r="AFC19" s="41"/>
      <c r="AFD19" s="41"/>
      <c r="AFE19" s="41"/>
      <c r="AFF19" s="41"/>
      <c r="AFG19" s="41"/>
      <c r="AFH19" s="41"/>
      <c r="AFI19" s="41"/>
      <c r="AFJ19" s="41"/>
      <c r="AFK19" s="41"/>
      <c r="AFL19" s="41"/>
      <c r="AFM19" s="41"/>
      <c r="AFN19" s="41"/>
      <c r="AFO19" s="41"/>
      <c r="AFP19" s="41"/>
      <c r="AFQ19" s="41"/>
      <c r="AFR19" s="41"/>
      <c r="AFS19" s="41"/>
      <c r="AFT19" s="41"/>
      <c r="AFU19" s="41"/>
      <c r="AFV19" s="41"/>
      <c r="AFW19" s="41"/>
      <c r="AFX19" s="41"/>
      <c r="AFY19" s="41"/>
      <c r="AFZ19" s="41"/>
      <c r="AGA19" s="41"/>
      <c r="AGB19" s="41"/>
      <c r="AGC19" s="41"/>
      <c r="AGD19" s="41"/>
      <c r="AGE19" s="41"/>
      <c r="AGF19" s="41"/>
      <c r="AGG19" s="41"/>
      <c r="AGH19" s="41"/>
      <c r="AGI19" s="41"/>
      <c r="AGJ19" s="41"/>
      <c r="AGK19" s="41"/>
      <c r="AGL19" s="41"/>
      <c r="AGM19" s="41"/>
      <c r="AGN19" s="41"/>
      <c r="AGO19" s="41"/>
      <c r="AGP19" s="41"/>
      <c r="AGQ19" s="41"/>
      <c r="AGR19" s="41"/>
      <c r="AGS19" s="41"/>
      <c r="AGT19" s="41"/>
      <c r="AGU19" s="41"/>
      <c r="AGV19" s="41"/>
      <c r="AGW19" s="41"/>
      <c r="AGX19" s="41"/>
      <c r="AGY19" s="41"/>
      <c r="AGZ19" s="41"/>
      <c r="AHA19" s="41"/>
      <c r="AHB19" s="41"/>
      <c r="AHC19" s="41"/>
      <c r="AHD19" s="41"/>
      <c r="AHE19" s="41"/>
      <c r="AHF19" s="41"/>
      <c r="AHG19" s="41"/>
      <c r="AHH19" s="41"/>
      <c r="AHI19" s="41"/>
      <c r="AHJ19" s="41"/>
      <c r="AHK19" s="41"/>
      <c r="AHL19" s="41"/>
      <c r="AHM19" s="41"/>
      <c r="AHN19" s="41"/>
      <c r="AHO19" s="41"/>
      <c r="AHP19" s="41"/>
      <c r="AHQ19" s="41"/>
      <c r="AHR19" s="41"/>
      <c r="AHS19" s="41"/>
      <c r="AHT19" s="41"/>
      <c r="AHU19" s="41"/>
      <c r="AHV19" s="41"/>
      <c r="AHW19" s="41"/>
      <c r="AHX19" s="41"/>
      <c r="AHY19" s="41"/>
      <c r="AHZ19" s="41"/>
      <c r="AIA19" s="41"/>
      <c r="AIB19" s="41"/>
      <c r="AIC19" s="41"/>
      <c r="AID19" s="41"/>
      <c r="AIE19" s="41"/>
      <c r="AIF19" s="41"/>
      <c r="AIG19" s="41"/>
      <c r="AIH19" s="41"/>
      <c r="AII19" s="41"/>
      <c r="AIJ19" s="41"/>
      <c r="AIK19" s="41"/>
      <c r="AIL19" s="41"/>
      <c r="AIM19" s="41"/>
      <c r="AIN19" s="41"/>
      <c r="AIO19" s="41"/>
      <c r="AIP19" s="41"/>
      <c r="AIQ19" s="41"/>
      <c r="AIR19" s="41"/>
      <c r="AIS19" s="41"/>
      <c r="AIT19" s="41"/>
      <c r="AIU19" s="41"/>
      <c r="AIV19" s="41"/>
      <c r="AIW19" s="41"/>
      <c r="AIX19" s="41"/>
      <c r="AIY19" s="41"/>
      <c r="AIZ19" s="41"/>
      <c r="AJA19" s="41"/>
      <c r="AJB19" s="41"/>
      <c r="AJC19" s="41"/>
      <c r="AJD19" s="41"/>
      <c r="AJE19" s="41"/>
      <c r="AJF19" s="41"/>
      <c r="AJG19" s="41"/>
      <c r="AJH19" s="41"/>
      <c r="AJI19" s="41"/>
      <c r="AJJ19" s="41"/>
      <c r="AJK19" s="41"/>
      <c r="AJL19" s="41"/>
      <c r="AJM19" s="41"/>
      <c r="AJN19" s="41"/>
      <c r="AJO19" s="41"/>
      <c r="AJP19" s="41"/>
      <c r="AJQ19" s="41"/>
      <c r="AJR19" s="41"/>
      <c r="AJS19" s="41"/>
      <c r="AJT19" s="41"/>
      <c r="AJU19" s="41"/>
      <c r="AJV19" s="41"/>
      <c r="AJW19" s="41"/>
      <c r="AJX19" s="41"/>
      <c r="AJY19" s="41"/>
      <c r="AJZ19" s="41"/>
      <c r="AKA19" s="41"/>
      <c r="AKB19" s="41"/>
      <c r="AKC19" s="41"/>
      <c r="AKD19" s="41"/>
      <c r="AKE19" s="41"/>
      <c r="AKF19" s="41"/>
      <c r="AKG19" s="41"/>
      <c r="AKH19" s="41"/>
      <c r="AKI19" s="41"/>
      <c r="AKJ19" s="41"/>
      <c r="AKK19" s="41"/>
      <c r="AKL19" s="41"/>
      <c r="AKM19" s="41"/>
      <c r="AKN19" s="41"/>
      <c r="AKO19" s="41"/>
      <c r="AKP19" s="41"/>
      <c r="AKQ19" s="41"/>
      <c r="AKR19" s="41"/>
      <c r="AKS19" s="41"/>
      <c r="AKT19" s="41"/>
      <c r="AKU19" s="41"/>
      <c r="AKV19" s="41"/>
      <c r="AKW19" s="41"/>
      <c r="AKX19" s="41"/>
      <c r="AKY19" s="41"/>
      <c r="AKZ19" s="41"/>
      <c r="ALA19" s="41"/>
      <c r="ALB19" s="41"/>
      <c r="ALC19" s="41"/>
      <c r="ALD19" s="41"/>
      <c r="ALE19" s="41"/>
      <c r="ALF19" s="41"/>
      <c r="ALG19" s="41"/>
      <c r="ALH19" s="41"/>
      <c r="ALI19" s="41"/>
      <c r="ALJ19" s="41"/>
      <c r="ALK19" s="41"/>
      <c r="ALL19" s="41"/>
      <c r="ALM19" s="41"/>
      <c r="ALN19" s="41"/>
      <c r="ALO19" s="41"/>
      <c r="ALP19" s="41"/>
      <c r="ALQ19" s="41"/>
      <c r="ALR19" s="41"/>
      <c r="ALS19" s="41"/>
      <c r="ALT19" s="41"/>
      <c r="ALU19" s="41"/>
      <c r="ALV19" s="41"/>
      <c r="ALW19" s="41"/>
      <c r="ALX19" s="41"/>
      <c r="ALY19" s="41"/>
      <c r="ALZ19" s="41"/>
      <c r="AMA19" s="41"/>
      <c r="AMB19" s="41"/>
      <c r="AMC19" s="41"/>
      <c r="AMD19" s="41"/>
      <c r="AME19" s="41"/>
      <c r="AMF19" s="41"/>
      <c r="AMG19" s="41"/>
      <c r="AMH19" s="41"/>
      <c r="AMI19" s="41"/>
      <c r="AMJ19" s="41"/>
      <c r="AMK19" s="41"/>
    </row>
    <row r="20" spans="1:1025" ht="83.25" customHeight="1" x14ac:dyDescent="0.25">
      <c r="A20" s="32" t="s">
        <v>26</v>
      </c>
      <c r="B20" s="32" t="s">
        <v>27</v>
      </c>
      <c r="C20" s="32" t="s">
        <v>28</v>
      </c>
      <c r="D20" s="22" t="s">
        <v>29</v>
      </c>
      <c r="E20" s="49" t="s">
        <v>128</v>
      </c>
      <c r="F20" s="108" t="s">
        <v>129</v>
      </c>
      <c r="G20" s="19">
        <f t="shared" si="1"/>
        <v>17972</v>
      </c>
      <c r="H20" s="24">
        <v>17972</v>
      </c>
      <c r="I20" s="23">
        <v>0</v>
      </c>
      <c r="J20" s="24">
        <v>0</v>
      </c>
      <c r="K20" s="15"/>
    </row>
    <row r="21" spans="1:1025" ht="27.75" customHeight="1" x14ac:dyDescent="0.25">
      <c r="A21" s="135" t="s">
        <v>79</v>
      </c>
      <c r="B21" s="135" t="s">
        <v>11</v>
      </c>
      <c r="C21" s="135" t="s">
        <v>12</v>
      </c>
      <c r="D21" s="135" t="s">
        <v>81</v>
      </c>
      <c r="E21" s="136" t="s">
        <v>82</v>
      </c>
      <c r="F21" s="134" t="s">
        <v>83</v>
      </c>
      <c r="G21" s="135" t="s">
        <v>1</v>
      </c>
      <c r="H21" s="135" t="s">
        <v>10</v>
      </c>
      <c r="I21" s="135" t="s">
        <v>2</v>
      </c>
      <c r="J21" s="135"/>
      <c r="K21" s="15"/>
    </row>
    <row r="22" spans="1:1025" ht="128.25" customHeight="1" x14ac:dyDescent="0.25">
      <c r="A22" s="135"/>
      <c r="B22" s="135"/>
      <c r="C22" s="135"/>
      <c r="D22" s="135"/>
      <c r="E22" s="136"/>
      <c r="F22" s="134"/>
      <c r="G22" s="135"/>
      <c r="H22" s="135"/>
      <c r="I22" s="16" t="s">
        <v>3</v>
      </c>
      <c r="J22" s="78" t="s">
        <v>13</v>
      </c>
      <c r="K22" s="15"/>
    </row>
    <row r="23" spans="1:1025" x14ac:dyDescent="0.25">
      <c r="A23" s="78" t="s">
        <v>4</v>
      </c>
      <c r="B23" s="78" t="s">
        <v>5</v>
      </c>
      <c r="C23" s="78" t="s">
        <v>6</v>
      </c>
      <c r="D23" s="78" t="s">
        <v>7</v>
      </c>
      <c r="E23" s="79" t="s">
        <v>8</v>
      </c>
      <c r="F23" s="104" t="s">
        <v>9</v>
      </c>
      <c r="G23" s="78" t="s">
        <v>84</v>
      </c>
      <c r="H23" s="78" t="s">
        <v>85</v>
      </c>
      <c r="I23" s="16" t="s">
        <v>86</v>
      </c>
      <c r="J23" s="17" t="s">
        <v>87</v>
      </c>
      <c r="K23" s="15"/>
    </row>
    <row r="24" spans="1:1025" ht="89.25" customHeight="1" x14ac:dyDescent="0.25">
      <c r="A24" s="32" t="s">
        <v>30</v>
      </c>
      <c r="B24" s="32" t="s">
        <v>31</v>
      </c>
      <c r="C24" s="32" t="s">
        <v>28</v>
      </c>
      <c r="D24" s="22" t="s">
        <v>32</v>
      </c>
      <c r="E24" s="49" t="str">
        <f>E20</f>
        <v>Комплекснаї програма «Турбота» Білозірської територіальної громади на 2021-2025 роки (зі змінами)</v>
      </c>
      <c r="F24" s="108" t="str">
        <f>F20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4" s="19">
        <f t="shared" si="1"/>
        <v>331880</v>
      </c>
      <c r="H24" s="24">
        <v>331880</v>
      </c>
      <c r="I24" s="23">
        <v>0</v>
      </c>
      <c r="J24" s="24">
        <v>0</v>
      </c>
      <c r="K24" s="15"/>
    </row>
    <row r="25" spans="1:1025" ht="76.5" customHeight="1" x14ac:dyDescent="0.25">
      <c r="A25" s="32" t="s">
        <v>33</v>
      </c>
      <c r="B25" s="32" t="s">
        <v>34</v>
      </c>
      <c r="C25" s="32" t="s">
        <v>28</v>
      </c>
      <c r="D25" s="22" t="s">
        <v>35</v>
      </c>
      <c r="E25" s="49" t="str">
        <f>E24</f>
        <v>Комплекснаї програма «Турбота» Білозірської територіальної громади на 2021-2025 роки (зі змінами)</v>
      </c>
      <c r="F25" s="108" t="str">
        <f>F24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19">
        <f t="shared" si="1"/>
        <v>73500</v>
      </c>
      <c r="H25" s="24">
        <v>73500</v>
      </c>
      <c r="I25" s="23">
        <v>0</v>
      </c>
      <c r="J25" s="24">
        <v>0</v>
      </c>
      <c r="K25" s="15"/>
    </row>
    <row r="26" spans="1:1025" ht="51.75" customHeight="1" x14ac:dyDescent="0.25">
      <c r="A26" s="25" t="s">
        <v>36</v>
      </c>
      <c r="B26" s="32">
        <v>3090</v>
      </c>
      <c r="C26" s="32">
        <v>1070</v>
      </c>
      <c r="D26" s="22" t="s">
        <v>37</v>
      </c>
      <c r="E26" s="49" t="s">
        <v>199</v>
      </c>
      <c r="F26" s="143" t="s">
        <v>200</v>
      </c>
      <c r="G26" s="19">
        <f t="shared" si="1"/>
        <v>200000</v>
      </c>
      <c r="H26" s="24">
        <f>160000-118312+158312</f>
        <v>200000</v>
      </c>
      <c r="I26" s="23">
        <v>0</v>
      </c>
      <c r="J26" s="24">
        <v>0</v>
      </c>
      <c r="K26" s="15"/>
    </row>
    <row r="27" spans="1:1025" ht="131.25" customHeight="1" x14ac:dyDescent="0.25">
      <c r="A27" s="97" t="s">
        <v>167</v>
      </c>
      <c r="B27" s="97" t="s">
        <v>168</v>
      </c>
      <c r="C27" s="97" t="s">
        <v>169</v>
      </c>
      <c r="D27" s="98" t="s">
        <v>170</v>
      </c>
      <c r="E27" s="49" t="s">
        <v>155</v>
      </c>
      <c r="F27" s="109" t="s">
        <v>185</v>
      </c>
      <c r="G27" s="19">
        <f t="shared" si="1"/>
        <v>150000</v>
      </c>
      <c r="H27" s="83">
        <v>150000</v>
      </c>
      <c r="I27" s="23">
        <v>0</v>
      </c>
      <c r="J27" s="24">
        <v>0</v>
      </c>
      <c r="K27" s="15"/>
    </row>
    <row r="28" spans="1:1025" ht="100.5" customHeight="1" x14ac:dyDescent="0.25">
      <c r="A28" s="32" t="s">
        <v>38</v>
      </c>
      <c r="B28" s="32" t="s">
        <v>39</v>
      </c>
      <c r="C28" s="32">
        <v>1010</v>
      </c>
      <c r="D28" s="22" t="s">
        <v>92</v>
      </c>
      <c r="E28" s="49" t="str">
        <f>E25</f>
        <v>Комплекснаї програма «Турбота» Білозірської територіальної громади на 2021-2025 роки (зі змінами)</v>
      </c>
      <c r="F28" s="106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19">
        <f>H28+I28</f>
        <v>350000</v>
      </c>
      <c r="H28" s="24">
        <f>350000-350000+350000</f>
        <v>350000</v>
      </c>
      <c r="I28" s="23">
        <v>0</v>
      </c>
      <c r="J28" s="24">
        <v>0</v>
      </c>
      <c r="K28" s="15"/>
    </row>
    <row r="29" spans="1:1025" ht="57.75" customHeight="1" x14ac:dyDescent="0.25">
      <c r="A29" s="25" t="s">
        <v>40</v>
      </c>
      <c r="B29" s="32">
        <v>3241</v>
      </c>
      <c r="C29" s="32" t="s">
        <v>43</v>
      </c>
      <c r="D29" s="26" t="s">
        <v>41</v>
      </c>
      <c r="E29" s="65" t="s">
        <v>197</v>
      </c>
      <c r="F29" s="111" t="s">
        <v>198</v>
      </c>
      <c r="G29" s="19">
        <f t="shared" si="1"/>
        <v>2559499</v>
      </c>
      <c r="H29" s="27">
        <f>2516499+30000+13000</f>
        <v>2559499</v>
      </c>
      <c r="I29" s="28">
        <v>0</v>
      </c>
      <c r="J29" s="27">
        <v>0</v>
      </c>
      <c r="K29" s="15"/>
    </row>
    <row r="30" spans="1:1025" ht="36.75" customHeight="1" x14ac:dyDescent="0.25">
      <c r="A30" s="32" t="s">
        <v>42</v>
      </c>
      <c r="B30" s="32" t="s">
        <v>93</v>
      </c>
      <c r="C30" s="32" t="s">
        <v>43</v>
      </c>
      <c r="D30" s="22" t="s">
        <v>44</v>
      </c>
      <c r="E30" s="49"/>
      <c r="F30" s="106"/>
      <c r="G30" s="19">
        <f>H30+I30</f>
        <v>445000</v>
      </c>
      <c r="H30" s="24">
        <f>H35+H36+H31</f>
        <v>445000</v>
      </c>
      <c r="I30" s="24">
        <f t="shared" ref="I30:J30" si="3">I35</f>
        <v>0</v>
      </c>
      <c r="J30" s="24">
        <f t="shared" si="3"/>
        <v>0</v>
      </c>
      <c r="K30" s="15"/>
    </row>
    <row r="31" spans="1:1025" ht="71.25" customHeight="1" x14ac:dyDescent="0.25">
      <c r="A31" s="84"/>
      <c r="B31" s="84"/>
      <c r="C31" s="84"/>
      <c r="D31" s="85"/>
      <c r="E31" s="49" t="str">
        <f>E24</f>
        <v>Комплекснаї програма «Турбота» Білозірської територіальної громади на 2021-2025 роки (зі змінами)</v>
      </c>
      <c r="F31" s="108" t="str">
        <f>F24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1" s="19">
        <f t="shared" ref="G31" si="4">H31+I31</f>
        <v>150000</v>
      </c>
      <c r="H31" s="24">
        <f>50000+100000</f>
        <v>150000</v>
      </c>
      <c r="I31" s="23">
        <v>0</v>
      </c>
      <c r="J31" s="24">
        <v>0</v>
      </c>
      <c r="K31" s="15"/>
    </row>
    <row r="32" spans="1:1025" ht="27.75" customHeight="1" x14ac:dyDescent="0.25">
      <c r="A32" s="135" t="s">
        <v>79</v>
      </c>
      <c r="B32" s="135" t="s">
        <v>11</v>
      </c>
      <c r="C32" s="135" t="s">
        <v>12</v>
      </c>
      <c r="D32" s="135" t="s">
        <v>81</v>
      </c>
      <c r="E32" s="136" t="s">
        <v>82</v>
      </c>
      <c r="F32" s="134" t="s">
        <v>83</v>
      </c>
      <c r="G32" s="135" t="s">
        <v>1</v>
      </c>
      <c r="H32" s="135" t="s">
        <v>10</v>
      </c>
      <c r="I32" s="135" t="s">
        <v>2</v>
      </c>
      <c r="J32" s="135"/>
      <c r="K32" s="15"/>
    </row>
    <row r="33" spans="1:1025" ht="128.25" customHeight="1" x14ac:dyDescent="0.25">
      <c r="A33" s="135"/>
      <c r="B33" s="135"/>
      <c r="C33" s="135"/>
      <c r="D33" s="135"/>
      <c r="E33" s="136"/>
      <c r="F33" s="134"/>
      <c r="G33" s="135"/>
      <c r="H33" s="135"/>
      <c r="I33" s="16" t="s">
        <v>3</v>
      </c>
      <c r="J33" s="80" t="s">
        <v>13</v>
      </c>
      <c r="K33" s="15"/>
    </row>
    <row r="34" spans="1:1025" x14ac:dyDescent="0.25">
      <c r="A34" s="80" t="s">
        <v>4</v>
      </c>
      <c r="B34" s="80" t="s">
        <v>5</v>
      </c>
      <c r="C34" s="80" t="s">
        <v>6</v>
      </c>
      <c r="D34" s="80" t="s">
        <v>7</v>
      </c>
      <c r="E34" s="81" t="s">
        <v>8</v>
      </c>
      <c r="F34" s="104" t="s">
        <v>9</v>
      </c>
      <c r="G34" s="80" t="s">
        <v>84</v>
      </c>
      <c r="H34" s="80" t="s">
        <v>85</v>
      </c>
      <c r="I34" s="16" t="s">
        <v>86</v>
      </c>
      <c r="J34" s="17" t="s">
        <v>87</v>
      </c>
      <c r="K34" s="15"/>
    </row>
    <row r="35" spans="1:1025" ht="79.5" customHeight="1" x14ac:dyDescent="0.25">
      <c r="A35" s="32"/>
      <c r="B35" s="32"/>
      <c r="C35" s="32"/>
      <c r="D35" s="22"/>
      <c r="E35" s="49" t="s">
        <v>165</v>
      </c>
      <c r="F35" s="108" t="s">
        <v>166</v>
      </c>
      <c r="G35" s="19">
        <f t="shared" si="1"/>
        <v>50000</v>
      </c>
      <c r="H35" s="24">
        <v>50000</v>
      </c>
      <c r="I35" s="23">
        <v>0</v>
      </c>
      <c r="J35" s="24">
        <v>0</v>
      </c>
      <c r="K35" s="15"/>
    </row>
    <row r="36" spans="1:1025" ht="129.75" customHeight="1" x14ac:dyDescent="0.25">
      <c r="A36" s="32"/>
      <c r="B36" s="32"/>
      <c r="C36" s="32"/>
      <c r="D36" s="22"/>
      <c r="E36" s="49" t="s">
        <v>155</v>
      </c>
      <c r="F36" s="109" t="s">
        <v>185</v>
      </c>
      <c r="G36" s="19">
        <f t="shared" si="1"/>
        <v>245000</v>
      </c>
      <c r="H36" s="24">
        <f>95000+150000</f>
        <v>245000</v>
      </c>
      <c r="I36" s="23">
        <v>0</v>
      </c>
      <c r="J36" s="24">
        <v>0</v>
      </c>
      <c r="K36" s="15"/>
    </row>
    <row r="37" spans="1:1025" s="42" customFormat="1" ht="30" customHeight="1" x14ac:dyDescent="0.25">
      <c r="A37" s="4"/>
      <c r="B37" s="4">
        <v>4000</v>
      </c>
      <c r="C37" s="4"/>
      <c r="D37" s="18" t="s">
        <v>130</v>
      </c>
      <c r="E37" s="64"/>
      <c r="F37" s="107"/>
      <c r="G37" s="19">
        <f>G38</f>
        <v>15000</v>
      </c>
      <c r="H37" s="19">
        <f t="shared" ref="H37:J37" si="5">H38</f>
        <v>15000</v>
      </c>
      <c r="I37" s="19">
        <f t="shared" si="5"/>
        <v>0</v>
      </c>
      <c r="J37" s="19">
        <f t="shared" si="5"/>
        <v>0</v>
      </c>
      <c r="K37" s="4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  <c r="IW37" s="41"/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/>
      <c r="KT37" s="41"/>
      <c r="KU37" s="41"/>
      <c r="KV37" s="41"/>
      <c r="KW37" s="41"/>
      <c r="KX37" s="41"/>
      <c r="KY37" s="41"/>
      <c r="KZ37" s="41"/>
      <c r="LA37" s="41"/>
      <c r="LB37" s="41"/>
      <c r="LC37" s="41"/>
      <c r="LD37" s="41"/>
      <c r="LE37" s="41"/>
      <c r="LF37" s="41"/>
      <c r="LG37" s="41"/>
      <c r="LH37" s="41"/>
      <c r="LI37" s="41"/>
      <c r="LJ37" s="41"/>
      <c r="LK37" s="41"/>
      <c r="LL37" s="41"/>
      <c r="LM37" s="41"/>
      <c r="LN37" s="41"/>
      <c r="LO37" s="41"/>
      <c r="LP37" s="41"/>
      <c r="LQ37" s="41"/>
      <c r="LR37" s="41"/>
      <c r="LS37" s="41"/>
      <c r="LT37" s="41"/>
      <c r="LU37" s="41"/>
      <c r="LV37" s="41"/>
      <c r="LW37" s="41"/>
      <c r="LX37" s="41"/>
      <c r="LY37" s="41"/>
      <c r="LZ37" s="41"/>
      <c r="MA37" s="41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N37" s="41"/>
      <c r="MO37" s="41"/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/>
      <c r="NF37" s="41"/>
      <c r="NG37" s="41"/>
      <c r="NH37" s="41"/>
      <c r="NI37" s="41"/>
      <c r="NJ37" s="41"/>
      <c r="NK37" s="41"/>
      <c r="NL37" s="41"/>
      <c r="NM37" s="41"/>
      <c r="NN37" s="41"/>
      <c r="NO37" s="41"/>
      <c r="NP37" s="41"/>
      <c r="NQ37" s="41"/>
      <c r="NR37" s="41"/>
      <c r="NS37" s="41"/>
      <c r="NT37" s="41"/>
      <c r="NU37" s="41"/>
      <c r="NV37" s="41"/>
      <c r="NW37" s="41"/>
      <c r="NX37" s="41"/>
      <c r="NY37" s="41"/>
      <c r="NZ37" s="41"/>
      <c r="OA37" s="41"/>
      <c r="OB37" s="41"/>
      <c r="OC37" s="41"/>
      <c r="OD37" s="41"/>
      <c r="OE37" s="41"/>
      <c r="OF37" s="41"/>
      <c r="OG37" s="41"/>
      <c r="OH37" s="41"/>
      <c r="OI37" s="41"/>
      <c r="OJ37" s="41"/>
      <c r="OK37" s="41"/>
      <c r="OL37" s="41"/>
      <c r="OM37" s="41"/>
      <c r="ON37" s="41"/>
      <c r="OO37" s="41"/>
      <c r="OP37" s="41"/>
      <c r="OQ37" s="41"/>
      <c r="OR37" s="41"/>
      <c r="OS37" s="41"/>
      <c r="OT37" s="41"/>
      <c r="OU37" s="41"/>
      <c r="OV37" s="41"/>
      <c r="OW37" s="41"/>
      <c r="OX37" s="41"/>
      <c r="OY37" s="41"/>
      <c r="OZ37" s="41"/>
      <c r="PA37" s="41"/>
      <c r="PB37" s="41"/>
      <c r="PC37" s="41"/>
      <c r="PD37" s="41"/>
      <c r="PE37" s="41"/>
      <c r="PF37" s="41"/>
      <c r="PG37" s="41"/>
      <c r="PH37" s="41"/>
      <c r="PI37" s="41"/>
      <c r="PJ37" s="41"/>
      <c r="PK37" s="41"/>
      <c r="PL37" s="41"/>
      <c r="PM37" s="41"/>
      <c r="PN37" s="41"/>
      <c r="PO37" s="41"/>
      <c r="PP37" s="41"/>
      <c r="PQ37" s="41"/>
      <c r="PR37" s="41"/>
      <c r="PS37" s="41"/>
      <c r="PT37" s="41"/>
      <c r="PU37" s="41"/>
      <c r="PV37" s="41"/>
      <c r="PW37" s="41"/>
      <c r="PX37" s="41"/>
      <c r="PY37" s="41"/>
      <c r="PZ37" s="41"/>
      <c r="QA37" s="41"/>
      <c r="QB37" s="41"/>
      <c r="QC37" s="41"/>
      <c r="QD37" s="41"/>
      <c r="QE37" s="41"/>
      <c r="QF37" s="41"/>
      <c r="QG37" s="41"/>
      <c r="QH37" s="41"/>
      <c r="QI37" s="41"/>
      <c r="QJ37" s="41"/>
      <c r="QK37" s="41"/>
      <c r="QL37" s="41"/>
      <c r="QM37" s="41"/>
      <c r="QN37" s="41"/>
      <c r="QO37" s="41"/>
      <c r="QP37" s="41"/>
      <c r="QQ37" s="41"/>
      <c r="QR37" s="41"/>
      <c r="QS37" s="41"/>
      <c r="QT37" s="41"/>
      <c r="QU37" s="41"/>
      <c r="QV37" s="41"/>
      <c r="QW37" s="41"/>
      <c r="QX37" s="41"/>
      <c r="QY37" s="41"/>
      <c r="QZ37" s="41"/>
      <c r="RA37" s="41"/>
      <c r="RB37" s="41"/>
      <c r="RC37" s="41"/>
      <c r="RD37" s="41"/>
      <c r="RE37" s="41"/>
      <c r="RF37" s="41"/>
      <c r="RG37" s="41"/>
      <c r="RH37" s="41"/>
      <c r="RI37" s="41"/>
      <c r="RJ37" s="41"/>
      <c r="RK37" s="41"/>
      <c r="RL37" s="41"/>
      <c r="RM37" s="41"/>
      <c r="RN37" s="41"/>
      <c r="RO37" s="41"/>
      <c r="RP37" s="41"/>
      <c r="RQ37" s="41"/>
      <c r="RR37" s="41"/>
      <c r="RS37" s="41"/>
      <c r="RT37" s="41"/>
      <c r="RU37" s="41"/>
      <c r="RV37" s="41"/>
      <c r="RW37" s="41"/>
      <c r="RX37" s="41"/>
      <c r="RY37" s="41"/>
      <c r="RZ37" s="41"/>
      <c r="SA37" s="41"/>
      <c r="SB37" s="41"/>
      <c r="SC37" s="41"/>
      <c r="SD37" s="41"/>
      <c r="SE37" s="41"/>
      <c r="SF37" s="41"/>
      <c r="SG37" s="41"/>
      <c r="SH37" s="41"/>
      <c r="SI37" s="41"/>
      <c r="SJ37" s="41"/>
      <c r="SK37" s="41"/>
      <c r="SL37" s="41"/>
      <c r="SM37" s="41"/>
      <c r="SN37" s="41"/>
      <c r="SO37" s="41"/>
      <c r="SP37" s="41"/>
      <c r="SQ37" s="41"/>
      <c r="SR37" s="41"/>
      <c r="SS37" s="41"/>
      <c r="ST37" s="41"/>
      <c r="SU37" s="41"/>
      <c r="SV37" s="41"/>
      <c r="SW37" s="41"/>
      <c r="SX37" s="41"/>
      <c r="SY37" s="41"/>
      <c r="SZ37" s="41"/>
      <c r="TA37" s="41"/>
      <c r="TB37" s="41"/>
      <c r="TC37" s="41"/>
      <c r="TD37" s="41"/>
      <c r="TE37" s="41"/>
      <c r="TF37" s="41"/>
      <c r="TG37" s="41"/>
      <c r="TH37" s="41"/>
      <c r="TI37" s="41"/>
      <c r="TJ37" s="41"/>
      <c r="TK37" s="41"/>
      <c r="TL37" s="41"/>
      <c r="TM37" s="41"/>
      <c r="TN37" s="41"/>
      <c r="TO37" s="41"/>
      <c r="TP37" s="41"/>
      <c r="TQ37" s="41"/>
      <c r="TR37" s="41"/>
      <c r="TS37" s="41"/>
      <c r="TT37" s="41"/>
      <c r="TU37" s="41"/>
      <c r="TV37" s="41"/>
      <c r="TW37" s="41"/>
      <c r="TX37" s="41"/>
      <c r="TY37" s="41"/>
      <c r="TZ37" s="41"/>
      <c r="UA37" s="41"/>
      <c r="UB37" s="41"/>
      <c r="UC37" s="41"/>
      <c r="UD37" s="41"/>
      <c r="UE37" s="41"/>
      <c r="UF37" s="41"/>
      <c r="UG37" s="41"/>
      <c r="UH37" s="41"/>
      <c r="UI37" s="41"/>
      <c r="UJ37" s="41"/>
      <c r="UK37" s="41"/>
      <c r="UL37" s="41"/>
      <c r="UM37" s="41"/>
      <c r="UN37" s="41"/>
      <c r="UO37" s="41"/>
      <c r="UP37" s="41"/>
      <c r="UQ37" s="41"/>
      <c r="UR37" s="41"/>
      <c r="US37" s="41"/>
      <c r="UT37" s="41"/>
      <c r="UU37" s="41"/>
      <c r="UV37" s="41"/>
      <c r="UW37" s="41"/>
      <c r="UX37" s="41"/>
      <c r="UY37" s="41"/>
      <c r="UZ37" s="41"/>
      <c r="VA37" s="41"/>
      <c r="VB37" s="41"/>
      <c r="VC37" s="41"/>
      <c r="VD37" s="41"/>
      <c r="VE37" s="41"/>
      <c r="VF37" s="41"/>
      <c r="VG37" s="41"/>
      <c r="VH37" s="41"/>
      <c r="VI37" s="41"/>
      <c r="VJ37" s="41"/>
      <c r="VK37" s="41"/>
      <c r="VL37" s="41"/>
      <c r="VM37" s="41"/>
      <c r="VN37" s="41"/>
      <c r="VO37" s="41"/>
      <c r="VP37" s="41"/>
      <c r="VQ37" s="41"/>
      <c r="VR37" s="41"/>
      <c r="VS37" s="41"/>
      <c r="VT37" s="41"/>
      <c r="VU37" s="41"/>
      <c r="VV37" s="41"/>
      <c r="VW37" s="41"/>
      <c r="VX37" s="41"/>
      <c r="VY37" s="41"/>
      <c r="VZ37" s="41"/>
      <c r="WA37" s="41"/>
      <c r="WB37" s="41"/>
      <c r="WC37" s="41"/>
      <c r="WD37" s="41"/>
      <c r="WE37" s="41"/>
      <c r="WF37" s="41"/>
      <c r="WG37" s="41"/>
      <c r="WH37" s="41"/>
      <c r="WI37" s="41"/>
      <c r="WJ37" s="41"/>
      <c r="WK37" s="41"/>
      <c r="WL37" s="41"/>
      <c r="WM37" s="41"/>
      <c r="WN37" s="41"/>
      <c r="WO37" s="41"/>
      <c r="WP37" s="41"/>
      <c r="WQ37" s="41"/>
      <c r="WR37" s="41"/>
      <c r="WS37" s="41"/>
      <c r="WT37" s="41"/>
      <c r="WU37" s="41"/>
      <c r="WV37" s="41"/>
      <c r="WW37" s="41"/>
      <c r="WX37" s="41"/>
      <c r="WY37" s="41"/>
      <c r="WZ37" s="41"/>
      <c r="XA37" s="41"/>
      <c r="XB37" s="41"/>
      <c r="XC37" s="41"/>
      <c r="XD37" s="41"/>
      <c r="XE37" s="41"/>
      <c r="XF37" s="41"/>
      <c r="XG37" s="41"/>
      <c r="XH37" s="41"/>
      <c r="XI37" s="41"/>
      <c r="XJ37" s="41"/>
      <c r="XK37" s="41"/>
      <c r="XL37" s="41"/>
      <c r="XM37" s="41"/>
      <c r="XN37" s="41"/>
      <c r="XO37" s="41"/>
      <c r="XP37" s="41"/>
      <c r="XQ37" s="41"/>
      <c r="XR37" s="41"/>
      <c r="XS37" s="41"/>
      <c r="XT37" s="41"/>
      <c r="XU37" s="41"/>
      <c r="XV37" s="41"/>
      <c r="XW37" s="41"/>
      <c r="XX37" s="41"/>
      <c r="XY37" s="41"/>
      <c r="XZ37" s="41"/>
      <c r="YA37" s="41"/>
      <c r="YB37" s="41"/>
      <c r="YC37" s="41"/>
      <c r="YD37" s="41"/>
      <c r="YE37" s="41"/>
      <c r="YF37" s="41"/>
      <c r="YG37" s="41"/>
      <c r="YH37" s="41"/>
      <c r="YI37" s="41"/>
      <c r="YJ37" s="41"/>
      <c r="YK37" s="41"/>
      <c r="YL37" s="41"/>
      <c r="YM37" s="41"/>
      <c r="YN37" s="41"/>
      <c r="YO37" s="41"/>
      <c r="YP37" s="41"/>
      <c r="YQ37" s="41"/>
      <c r="YR37" s="41"/>
      <c r="YS37" s="41"/>
      <c r="YT37" s="41"/>
      <c r="YU37" s="41"/>
      <c r="YV37" s="41"/>
      <c r="YW37" s="41"/>
      <c r="YX37" s="41"/>
      <c r="YY37" s="41"/>
      <c r="YZ37" s="41"/>
      <c r="ZA37" s="41"/>
      <c r="ZB37" s="41"/>
      <c r="ZC37" s="41"/>
      <c r="ZD37" s="41"/>
      <c r="ZE37" s="41"/>
      <c r="ZF37" s="41"/>
      <c r="ZG37" s="41"/>
      <c r="ZH37" s="41"/>
      <c r="ZI37" s="41"/>
      <c r="ZJ37" s="41"/>
      <c r="ZK37" s="41"/>
      <c r="ZL37" s="41"/>
      <c r="ZM37" s="41"/>
      <c r="ZN37" s="41"/>
      <c r="ZO37" s="41"/>
      <c r="ZP37" s="41"/>
      <c r="ZQ37" s="41"/>
      <c r="ZR37" s="41"/>
      <c r="ZS37" s="41"/>
      <c r="ZT37" s="41"/>
      <c r="ZU37" s="41"/>
      <c r="ZV37" s="41"/>
      <c r="ZW37" s="41"/>
      <c r="ZX37" s="41"/>
      <c r="ZY37" s="41"/>
      <c r="ZZ37" s="41"/>
      <c r="AAA37" s="41"/>
      <c r="AAB37" s="41"/>
      <c r="AAC37" s="41"/>
      <c r="AAD37" s="41"/>
      <c r="AAE37" s="41"/>
      <c r="AAF37" s="41"/>
      <c r="AAG37" s="41"/>
      <c r="AAH37" s="41"/>
      <c r="AAI37" s="41"/>
      <c r="AAJ37" s="41"/>
      <c r="AAK37" s="41"/>
      <c r="AAL37" s="41"/>
      <c r="AAM37" s="41"/>
      <c r="AAN37" s="41"/>
      <c r="AAO37" s="41"/>
      <c r="AAP37" s="41"/>
      <c r="AAQ37" s="41"/>
      <c r="AAR37" s="41"/>
      <c r="AAS37" s="41"/>
      <c r="AAT37" s="41"/>
      <c r="AAU37" s="41"/>
      <c r="AAV37" s="41"/>
      <c r="AAW37" s="41"/>
      <c r="AAX37" s="41"/>
      <c r="AAY37" s="41"/>
      <c r="AAZ37" s="41"/>
      <c r="ABA37" s="41"/>
      <c r="ABB37" s="41"/>
      <c r="ABC37" s="41"/>
      <c r="ABD37" s="41"/>
      <c r="ABE37" s="41"/>
      <c r="ABF37" s="41"/>
      <c r="ABG37" s="41"/>
      <c r="ABH37" s="41"/>
      <c r="ABI37" s="41"/>
      <c r="ABJ37" s="41"/>
      <c r="ABK37" s="41"/>
      <c r="ABL37" s="41"/>
      <c r="ABM37" s="41"/>
      <c r="ABN37" s="41"/>
      <c r="ABO37" s="41"/>
      <c r="ABP37" s="41"/>
      <c r="ABQ37" s="41"/>
      <c r="ABR37" s="41"/>
      <c r="ABS37" s="41"/>
      <c r="ABT37" s="41"/>
      <c r="ABU37" s="41"/>
      <c r="ABV37" s="41"/>
      <c r="ABW37" s="41"/>
      <c r="ABX37" s="41"/>
      <c r="ABY37" s="41"/>
      <c r="ABZ37" s="41"/>
      <c r="ACA37" s="41"/>
      <c r="ACB37" s="41"/>
      <c r="ACC37" s="41"/>
      <c r="ACD37" s="41"/>
      <c r="ACE37" s="41"/>
      <c r="ACF37" s="41"/>
      <c r="ACG37" s="41"/>
      <c r="ACH37" s="41"/>
      <c r="ACI37" s="41"/>
      <c r="ACJ37" s="41"/>
      <c r="ACK37" s="41"/>
      <c r="ACL37" s="41"/>
      <c r="ACM37" s="41"/>
      <c r="ACN37" s="41"/>
      <c r="ACO37" s="41"/>
      <c r="ACP37" s="41"/>
      <c r="ACQ37" s="41"/>
      <c r="ACR37" s="41"/>
      <c r="ACS37" s="41"/>
      <c r="ACT37" s="41"/>
      <c r="ACU37" s="41"/>
      <c r="ACV37" s="41"/>
      <c r="ACW37" s="41"/>
      <c r="ACX37" s="41"/>
      <c r="ACY37" s="41"/>
      <c r="ACZ37" s="41"/>
      <c r="ADA37" s="41"/>
      <c r="ADB37" s="41"/>
      <c r="ADC37" s="41"/>
      <c r="ADD37" s="41"/>
      <c r="ADE37" s="41"/>
      <c r="ADF37" s="41"/>
      <c r="ADG37" s="41"/>
      <c r="ADH37" s="41"/>
      <c r="ADI37" s="41"/>
      <c r="ADJ37" s="41"/>
      <c r="ADK37" s="41"/>
      <c r="ADL37" s="41"/>
      <c r="ADM37" s="41"/>
      <c r="ADN37" s="41"/>
      <c r="ADO37" s="41"/>
      <c r="ADP37" s="41"/>
      <c r="ADQ37" s="41"/>
      <c r="ADR37" s="41"/>
      <c r="ADS37" s="41"/>
      <c r="ADT37" s="41"/>
      <c r="ADU37" s="41"/>
      <c r="ADV37" s="41"/>
      <c r="ADW37" s="41"/>
      <c r="ADX37" s="41"/>
      <c r="ADY37" s="41"/>
      <c r="ADZ37" s="41"/>
      <c r="AEA37" s="41"/>
      <c r="AEB37" s="41"/>
      <c r="AEC37" s="41"/>
      <c r="AED37" s="41"/>
      <c r="AEE37" s="41"/>
      <c r="AEF37" s="41"/>
      <c r="AEG37" s="41"/>
      <c r="AEH37" s="41"/>
      <c r="AEI37" s="41"/>
      <c r="AEJ37" s="41"/>
      <c r="AEK37" s="41"/>
      <c r="AEL37" s="41"/>
      <c r="AEM37" s="41"/>
      <c r="AEN37" s="41"/>
      <c r="AEO37" s="41"/>
      <c r="AEP37" s="41"/>
      <c r="AEQ37" s="41"/>
      <c r="AER37" s="41"/>
      <c r="AES37" s="41"/>
      <c r="AET37" s="41"/>
      <c r="AEU37" s="41"/>
      <c r="AEV37" s="41"/>
      <c r="AEW37" s="41"/>
      <c r="AEX37" s="41"/>
      <c r="AEY37" s="41"/>
      <c r="AEZ37" s="41"/>
      <c r="AFA37" s="41"/>
      <c r="AFB37" s="41"/>
      <c r="AFC37" s="41"/>
      <c r="AFD37" s="41"/>
      <c r="AFE37" s="41"/>
      <c r="AFF37" s="41"/>
      <c r="AFG37" s="41"/>
      <c r="AFH37" s="41"/>
      <c r="AFI37" s="41"/>
      <c r="AFJ37" s="41"/>
      <c r="AFK37" s="41"/>
      <c r="AFL37" s="41"/>
      <c r="AFM37" s="41"/>
      <c r="AFN37" s="41"/>
      <c r="AFO37" s="41"/>
      <c r="AFP37" s="41"/>
      <c r="AFQ37" s="41"/>
      <c r="AFR37" s="41"/>
      <c r="AFS37" s="41"/>
      <c r="AFT37" s="41"/>
      <c r="AFU37" s="41"/>
      <c r="AFV37" s="41"/>
      <c r="AFW37" s="41"/>
      <c r="AFX37" s="41"/>
      <c r="AFY37" s="41"/>
      <c r="AFZ37" s="41"/>
      <c r="AGA37" s="41"/>
      <c r="AGB37" s="41"/>
      <c r="AGC37" s="41"/>
      <c r="AGD37" s="41"/>
      <c r="AGE37" s="41"/>
      <c r="AGF37" s="41"/>
      <c r="AGG37" s="41"/>
      <c r="AGH37" s="41"/>
      <c r="AGI37" s="41"/>
      <c r="AGJ37" s="41"/>
      <c r="AGK37" s="41"/>
      <c r="AGL37" s="41"/>
      <c r="AGM37" s="41"/>
      <c r="AGN37" s="41"/>
      <c r="AGO37" s="41"/>
      <c r="AGP37" s="41"/>
      <c r="AGQ37" s="41"/>
      <c r="AGR37" s="41"/>
      <c r="AGS37" s="41"/>
      <c r="AGT37" s="41"/>
      <c r="AGU37" s="41"/>
      <c r="AGV37" s="41"/>
      <c r="AGW37" s="41"/>
      <c r="AGX37" s="41"/>
      <c r="AGY37" s="41"/>
      <c r="AGZ37" s="41"/>
      <c r="AHA37" s="41"/>
      <c r="AHB37" s="41"/>
      <c r="AHC37" s="41"/>
      <c r="AHD37" s="41"/>
      <c r="AHE37" s="41"/>
      <c r="AHF37" s="41"/>
      <c r="AHG37" s="41"/>
      <c r="AHH37" s="41"/>
      <c r="AHI37" s="41"/>
      <c r="AHJ37" s="41"/>
      <c r="AHK37" s="41"/>
      <c r="AHL37" s="41"/>
      <c r="AHM37" s="41"/>
      <c r="AHN37" s="41"/>
      <c r="AHO37" s="41"/>
      <c r="AHP37" s="41"/>
      <c r="AHQ37" s="41"/>
      <c r="AHR37" s="41"/>
      <c r="AHS37" s="41"/>
      <c r="AHT37" s="41"/>
      <c r="AHU37" s="41"/>
      <c r="AHV37" s="41"/>
      <c r="AHW37" s="41"/>
      <c r="AHX37" s="41"/>
      <c r="AHY37" s="41"/>
      <c r="AHZ37" s="41"/>
      <c r="AIA37" s="41"/>
      <c r="AIB37" s="41"/>
      <c r="AIC37" s="41"/>
      <c r="AID37" s="41"/>
      <c r="AIE37" s="41"/>
      <c r="AIF37" s="41"/>
      <c r="AIG37" s="41"/>
      <c r="AIH37" s="41"/>
      <c r="AII37" s="41"/>
      <c r="AIJ37" s="41"/>
      <c r="AIK37" s="41"/>
      <c r="AIL37" s="41"/>
      <c r="AIM37" s="41"/>
      <c r="AIN37" s="41"/>
      <c r="AIO37" s="41"/>
      <c r="AIP37" s="41"/>
      <c r="AIQ37" s="41"/>
      <c r="AIR37" s="41"/>
      <c r="AIS37" s="41"/>
      <c r="AIT37" s="41"/>
      <c r="AIU37" s="41"/>
      <c r="AIV37" s="41"/>
      <c r="AIW37" s="41"/>
      <c r="AIX37" s="41"/>
      <c r="AIY37" s="41"/>
      <c r="AIZ37" s="41"/>
      <c r="AJA37" s="41"/>
      <c r="AJB37" s="41"/>
      <c r="AJC37" s="41"/>
      <c r="AJD37" s="41"/>
      <c r="AJE37" s="41"/>
      <c r="AJF37" s="41"/>
      <c r="AJG37" s="41"/>
      <c r="AJH37" s="41"/>
      <c r="AJI37" s="41"/>
      <c r="AJJ37" s="41"/>
      <c r="AJK37" s="41"/>
      <c r="AJL37" s="41"/>
      <c r="AJM37" s="41"/>
      <c r="AJN37" s="41"/>
      <c r="AJO37" s="41"/>
      <c r="AJP37" s="41"/>
      <c r="AJQ37" s="41"/>
      <c r="AJR37" s="41"/>
      <c r="AJS37" s="41"/>
      <c r="AJT37" s="41"/>
      <c r="AJU37" s="41"/>
      <c r="AJV37" s="41"/>
      <c r="AJW37" s="41"/>
      <c r="AJX37" s="41"/>
      <c r="AJY37" s="41"/>
      <c r="AJZ37" s="41"/>
      <c r="AKA37" s="41"/>
      <c r="AKB37" s="41"/>
      <c r="AKC37" s="41"/>
      <c r="AKD37" s="41"/>
      <c r="AKE37" s="41"/>
      <c r="AKF37" s="41"/>
      <c r="AKG37" s="41"/>
      <c r="AKH37" s="41"/>
      <c r="AKI37" s="41"/>
      <c r="AKJ37" s="41"/>
      <c r="AKK37" s="41"/>
      <c r="AKL37" s="41"/>
      <c r="AKM37" s="41"/>
      <c r="AKN37" s="41"/>
      <c r="AKO37" s="41"/>
      <c r="AKP37" s="41"/>
      <c r="AKQ37" s="41"/>
      <c r="AKR37" s="41"/>
      <c r="AKS37" s="41"/>
      <c r="AKT37" s="41"/>
      <c r="AKU37" s="41"/>
      <c r="AKV37" s="41"/>
      <c r="AKW37" s="41"/>
      <c r="AKX37" s="41"/>
      <c r="AKY37" s="41"/>
      <c r="AKZ37" s="41"/>
      <c r="ALA37" s="41"/>
      <c r="ALB37" s="41"/>
      <c r="ALC37" s="41"/>
      <c r="ALD37" s="41"/>
      <c r="ALE37" s="41"/>
      <c r="ALF37" s="41"/>
      <c r="ALG37" s="41"/>
      <c r="ALH37" s="41"/>
      <c r="ALI37" s="41"/>
      <c r="ALJ37" s="41"/>
      <c r="ALK37" s="41"/>
      <c r="ALL37" s="41"/>
      <c r="ALM37" s="41"/>
      <c r="ALN37" s="41"/>
      <c r="ALO37" s="41"/>
      <c r="ALP37" s="41"/>
      <c r="ALQ37" s="41"/>
      <c r="ALR37" s="41"/>
      <c r="ALS37" s="41"/>
      <c r="ALT37" s="41"/>
      <c r="ALU37" s="41"/>
      <c r="ALV37" s="41"/>
      <c r="ALW37" s="41"/>
      <c r="ALX37" s="41"/>
      <c r="ALY37" s="41"/>
      <c r="ALZ37" s="41"/>
      <c r="AMA37" s="41"/>
      <c r="AMB37" s="41"/>
      <c r="AMC37" s="41"/>
      <c r="AMD37" s="41"/>
      <c r="AME37" s="41"/>
      <c r="AMF37" s="41"/>
      <c r="AMG37" s="41"/>
      <c r="AMH37" s="41"/>
      <c r="AMI37" s="41"/>
      <c r="AMJ37" s="41"/>
      <c r="AMK37" s="41"/>
    </row>
    <row r="38" spans="1:1025" ht="67.5" customHeight="1" x14ac:dyDescent="0.25">
      <c r="A38" s="32" t="s">
        <v>45</v>
      </c>
      <c r="B38" s="32" t="s">
        <v>94</v>
      </c>
      <c r="C38" s="32" t="s">
        <v>46</v>
      </c>
      <c r="D38" s="22" t="s">
        <v>47</v>
      </c>
      <c r="E38" s="49" t="s">
        <v>148</v>
      </c>
      <c r="F38" s="106" t="s">
        <v>188</v>
      </c>
      <c r="G38" s="19">
        <f>H38+I38</f>
        <v>15000</v>
      </c>
      <c r="H38" s="24">
        <f>25000-10000</f>
        <v>15000</v>
      </c>
      <c r="I38" s="23">
        <v>0</v>
      </c>
      <c r="J38" s="24">
        <v>0</v>
      </c>
      <c r="K38" s="15"/>
    </row>
    <row r="39" spans="1:1025" s="42" customFormat="1" ht="20.25" customHeight="1" x14ac:dyDescent="0.25">
      <c r="A39" s="4"/>
      <c r="B39" s="4">
        <v>5000</v>
      </c>
      <c r="C39" s="4"/>
      <c r="D39" s="18" t="s">
        <v>131</v>
      </c>
      <c r="E39" s="64"/>
      <c r="F39" s="107"/>
      <c r="G39" s="19">
        <f>G42+G40+G41</f>
        <v>75000</v>
      </c>
      <c r="H39" s="19">
        <f>H42+H40+H41</f>
        <v>75000</v>
      </c>
      <c r="I39" s="19">
        <f t="shared" ref="I39" si="6">I42+I40</f>
        <v>0</v>
      </c>
      <c r="J39" s="19">
        <f t="shared" ref="J39" si="7">J42</f>
        <v>0</v>
      </c>
      <c r="K39" s="4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/>
      <c r="KR39" s="41"/>
      <c r="KS39" s="41"/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41"/>
      <c r="LO39" s="41"/>
      <c r="LP39" s="41"/>
      <c r="LQ39" s="41"/>
      <c r="LR39" s="41"/>
      <c r="LS39" s="41"/>
      <c r="LT39" s="41"/>
      <c r="LU39" s="41"/>
      <c r="LV39" s="41"/>
      <c r="LW39" s="41"/>
      <c r="LX39" s="41"/>
      <c r="LY39" s="41"/>
      <c r="LZ39" s="41"/>
      <c r="MA39" s="41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41"/>
      <c r="NL39" s="41"/>
      <c r="NM39" s="41"/>
      <c r="NN39" s="41"/>
      <c r="NO39" s="41"/>
      <c r="NP39" s="41"/>
      <c r="NQ39" s="41"/>
      <c r="NR39" s="41"/>
      <c r="NS39" s="41"/>
      <c r="NT39" s="41"/>
      <c r="NU39" s="41"/>
      <c r="NV39" s="41"/>
      <c r="NW39" s="41"/>
      <c r="NX39" s="41"/>
      <c r="NY39" s="41"/>
      <c r="NZ39" s="41"/>
      <c r="OA39" s="41"/>
      <c r="OB39" s="41"/>
      <c r="OC39" s="41"/>
      <c r="OD39" s="41"/>
      <c r="OE39" s="41"/>
      <c r="OF39" s="41"/>
      <c r="OG39" s="41"/>
      <c r="OH39" s="41"/>
      <c r="OI39" s="41"/>
      <c r="OJ39" s="41"/>
      <c r="OK39" s="41"/>
      <c r="OL39" s="41"/>
      <c r="OM39" s="41"/>
      <c r="ON39" s="41"/>
      <c r="OO39" s="41"/>
      <c r="OP39" s="41"/>
      <c r="OQ39" s="41"/>
      <c r="OR39" s="41"/>
      <c r="OS39" s="41"/>
      <c r="OT39" s="41"/>
      <c r="OU39" s="41"/>
      <c r="OV39" s="41"/>
      <c r="OW39" s="41"/>
      <c r="OX39" s="41"/>
      <c r="OY39" s="41"/>
      <c r="OZ39" s="41"/>
      <c r="PA39" s="41"/>
      <c r="PB39" s="41"/>
      <c r="PC39" s="41"/>
      <c r="PD39" s="41"/>
      <c r="PE39" s="41"/>
      <c r="PF39" s="41"/>
      <c r="PG39" s="41"/>
      <c r="PH39" s="41"/>
      <c r="PI39" s="41"/>
      <c r="PJ39" s="41"/>
      <c r="PK39" s="41"/>
      <c r="PL39" s="41"/>
      <c r="PM39" s="41"/>
      <c r="PN39" s="41"/>
      <c r="PO39" s="41"/>
      <c r="PP39" s="41"/>
      <c r="PQ39" s="41"/>
      <c r="PR39" s="41"/>
      <c r="PS39" s="41"/>
      <c r="PT39" s="41"/>
      <c r="PU39" s="41"/>
      <c r="PV39" s="41"/>
      <c r="PW39" s="41"/>
      <c r="PX39" s="41"/>
      <c r="PY39" s="41"/>
      <c r="PZ39" s="41"/>
      <c r="QA39" s="41"/>
      <c r="QB39" s="41"/>
      <c r="QC39" s="41"/>
      <c r="QD39" s="41"/>
      <c r="QE39" s="41"/>
      <c r="QF39" s="41"/>
      <c r="QG39" s="41"/>
      <c r="QH39" s="41"/>
      <c r="QI39" s="41"/>
      <c r="QJ39" s="41"/>
      <c r="QK39" s="41"/>
      <c r="QL39" s="41"/>
      <c r="QM39" s="41"/>
      <c r="QN39" s="41"/>
      <c r="QO39" s="41"/>
      <c r="QP39" s="41"/>
      <c r="QQ39" s="41"/>
      <c r="QR39" s="41"/>
      <c r="QS39" s="41"/>
      <c r="QT39" s="41"/>
      <c r="QU39" s="41"/>
      <c r="QV39" s="41"/>
      <c r="QW39" s="41"/>
      <c r="QX39" s="41"/>
      <c r="QY39" s="41"/>
      <c r="QZ39" s="41"/>
      <c r="RA39" s="41"/>
      <c r="RB39" s="41"/>
      <c r="RC39" s="41"/>
      <c r="RD39" s="41"/>
      <c r="RE39" s="41"/>
      <c r="RF39" s="41"/>
      <c r="RG39" s="41"/>
      <c r="RH39" s="41"/>
      <c r="RI39" s="41"/>
      <c r="RJ39" s="41"/>
      <c r="RK39" s="41"/>
      <c r="RL39" s="41"/>
      <c r="RM39" s="41"/>
      <c r="RN39" s="41"/>
      <c r="RO39" s="41"/>
      <c r="RP39" s="41"/>
      <c r="RQ39" s="41"/>
      <c r="RR39" s="41"/>
      <c r="RS39" s="41"/>
      <c r="RT39" s="41"/>
      <c r="RU39" s="41"/>
      <c r="RV39" s="41"/>
      <c r="RW39" s="41"/>
      <c r="RX39" s="41"/>
      <c r="RY39" s="41"/>
      <c r="RZ39" s="41"/>
      <c r="SA39" s="41"/>
      <c r="SB39" s="41"/>
      <c r="SC39" s="41"/>
      <c r="SD39" s="41"/>
      <c r="SE39" s="41"/>
      <c r="SF39" s="41"/>
      <c r="SG39" s="41"/>
      <c r="SH39" s="41"/>
      <c r="SI39" s="41"/>
      <c r="SJ39" s="41"/>
      <c r="SK39" s="41"/>
      <c r="SL39" s="41"/>
      <c r="SM39" s="41"/>
      <c r="SN39" s="41"/>
      <c r="SO39" s="41"/>
      <c r="SP39" s="41"/>
      <c r="SQ39" s="41"/>
      <c r="SR39" s="41"/>
      <c r="SS39" s="41"/>
      <c r="ST39" s="41"/>
      <c r="SU39" s="41"/>
      <c r="SV39" s="41"/>
      <c r="SW39" s="41"/>
      <c r="SX39" s="41"/>
      <c r="SY39" s="41"/>
      <c r="SZ39" s="41"/>
      <c r="TA39" s="41"/>
      <c r="TB39" s="41"/>
      <c r="TC39" s="41"/>
      <c r="TD39" s="41"/>
      <c r="TE39" s="41"/>
      <c r="TF39" s="41"/>
      <c r="TG39" s="41"/>
      <c r="TH39" s="41"/>
      <c r="TI39" s="41"/>
      <c r="TJ39" s="41"/>
      <c r="TK39" s="41"/>
      <c r="TL39" s="41"/>
      <c r="TM39" s="41"/>
      <c r="TN39" s="41"/>
      <c r="TO39" s="41"/>
      <c r="TP39" s="41"/>
      <c r="TQ39" s="41"/>
      <c r="TR39" s="41"/>
      <c r="TS39" s="41"/>
      <c r="TT39" s="41"/>
      <c r="TU39" s="41"/>
      <c r="TV39" s="41"/>
      <c r="TW39" s="41"/>
      <c r="TX39" s="41"/>
      <c r="TY39" s="41"/>
      <c r="TZ39" s="41"/>
      <c r="UA39" s="41"/>
      <c r="UB39" s="41"/>
      <c r="UC39" s="41"/>
      <c r="UD39" s="41"/>
      <c r="UE39" s="41"/>
      <c r="UF39" s="41"/>
      <c r="UG39" s="41"/>
      <c r="UH39" s="41"/>
      <c r="UI39" s="41"/>
      <c r="UJ39" s="41"/>
      <c r="UK39" s="41"/>
      <c r="UL39" s="41"/>
      <c r="UM39" s="41"/>
      <c r="UN39" s="41"/>
      <c r="UO39" s="41"/>
      <c r="UP39" s="41"/>
      <c r="UQ39" s="41"/>
      <c r="UR39" s="41"/>
      <c r="US39" s="41"/>
      <c r="UT39" s="41"/>
      <c r="UU39" s="41"/>
      <c r="UV39" s="41"/>
      <c r="UW39" s="41"/>
      <c r="UX39" s="41"/>
      <c r="UY39" s="41"/>
      <c r="UZ39" s="41"/>
      <c r="VA39" s="41"/>
      <c r="VB39" s="41"/>
      <c r="VC39" s="41"/>
      <c r="VD39" s="41"/>
      <c r="VE39" s="41"/>
      <c r="VF39" s="41"/>
      <c r="VG39" s="41"/>
      <c r="VH39" s="41"/>
      <c r="VI39" s="41"/>
      <c r="VJ39" s="41"/>
      <c r="VK39" s="41"/>
      <c r="VL39" s="41"/>
      <c r="VM39" s="41"/>
      <c r="VN39" s="41"/>
      <c r="VO39" s="41"/>
      <c r="VP39" s="41"/>
      <c r="VQ39" s="41"/>
      <c r="VR39" s="41"/>
      <c r="VS39" s="41"/>
      <c r="VT39" s="41"/>
      <c r="VU39" s="41"/>
      <c r="VV39" s="41"/>
      <c r="VW39" s="41"/>
      <c r="VX39" s="41"/>
      <c r="VY39" s="41"/>
      <c r="VZ39" s="41"/>
      <c r="WA39" s="41"/>
      <c r="WB39" s="41"/>
      <c r="WC39" s="41"/>
      <c r="WD39" s="41"/>
      <c r="WE39" s="41"/>
      <c r="WF39" s="41"/>
      <c r="WG39" s="41"/>
      <c r="WH39" s="41"/>
      <c r="WI39" s="41"/>
      <c r="WJ39" s="41"/>
      <c r="WK39" s="41"/>
      <c r="WL39" s="41"/>
      <c r="WM39" s="41"/>
      <c r="WN39" s="41"/>
      <c r="WO39" s="41"/>
      <c r="WP39" s="41"/>
      <c r="WQ39" s="41"/>
      <c r="WR39" s="41"/>
      <c r="WS39" s="41"/>
      <c r="WT39" s="41"/>
      <c r="WU39" s="41"/>
      <c r="WV39" s="41"/>
      <c r="WW39" s="41"/>
      <c r="WX39" s="41"/>
      <c r="WY39" s="41"/>
      <c r="WZ39" s="41"/>
      <c r="XA39" s="41"/>
      <c r="XB39" s="41"/>
      <c r="XC39" s="41"/>
      <c r="XD39" s="41"/>
      <c r="XE39" s="41"/>
      <c r="XF39" s="41"/>
      <c r="XG39" s="41"/>
      <c r="XH39" s="41"/>
      <c r="XI39" s="41"/>
      <c r="XJ39" s="41"/>
      <c r="XK39" s="41"/>
      <c r="XL39" s="41"/>
      <c r="XM39" s="41"/>
      <c r="XN39" s="41"/>
      <c r="XO39" s="41"/>
      <c r="XP39" s="41"/>
      <c r="XQ39" s="41"/>
      <c r="XR39" s="41"/>
      <c r="XS39" s="41"/>
      <c r="XT39" s="41"/>
      <c r="XU39" s="41"/>
      <c r="XV39" s="41"/>
      <c r="XW39" s="41"/>
      <c r="XX39" s="41"/>
      <c r="XY39" s="41"/>
      <c r="XZ39" s="41"/>
      <c r="YA39" s="41"/>
      <c r="YB39" s="41"/>
      <c r="YC39" s="41"/>
      <c r="YD39" s="41"/>
      <c r="YE39" s="41"/>
      <c r="YF39" s="41"/>
      <c r="YG39" s="41"/>
      <c r="YH39" s="41"/>
      <c r="YI39" s="41"/>
      <c r="YJ39" s="41"/>
      <c r="YK39" s="41"/>
      <c r="YL39" s="41"/>
      <c r="YM39" s="41"/>
      <c r="YN39" s="41"/>
      <c r="YO39" s="41"/>
      <c r="YP39" s="41"/>
      <c r="YQ39" s="41"/>
      <c r="YR39" s="41"/>
      <c r="YS39" s="41"/>
      <c r="YT39" s="41"/>
      <c r="YU39" s="41"/>
      <c r="YV39" s="41"/>
      <c r="YW39" s="41"/>
      <c r="YX39" s="41"/>
      <c r="YY39" s="41"/>
      <c r="YZ39" s="41"/>
      <c r="ZA39" s="41"/>
      <c r="ZB39" s="41"/>
      <c r="ZC39" s="41"/>
      <c r="ZD39" s="41"/>
      <c r="ZE39" s="41"/>
      <c r="ZF39" s="41"/>
      <c r="ZG39" s="41"/>
      <c r="ZH39" s="41"/>
      <c r="ZI39" s="41"/>
      <c r="ZJ39" s="41"/>
      <c r="ZK39" s="41"/>
      <c r="ZL39" s="41"/>
      <c r="ZM39" s="41"/>
      <c r="ZN39" s="41"/>
      <c r="ZO39" s="41"/>
      <c r="ZP39" s="41"/>
      <c r="ZQ39" s="41"/>
      <c r="ZR39" s="41"/>
      <c r="ZS39" s="41"/>
      <c r="ZT39" s="41"/>
      <c r="ZU39" s="41"/>
      <c r="ZV39" s="41"/>
      <c r="ZW39" s="41"/>
      <c r="ZX39" s="41"/>
      <c r="ZY39" s="41"/>
      <c r="ZZ39" s="41"/>
      <c r="AAA39" s="41"/>
      <c r="AAB39" s="41"/>
      <c r="AAC39" s="41"/>
      <c r="AAD39" s="41"/>
      <c r="AAE39" s="41"/>
      <c r="AAF39" s="41"/>
      <c r="AAG39" s="41"/>
      <c r="AAH39" s="41"/>
      <c r="AAI39" s="41"/>
      <c r="AAJ39" s="41"/>
      <c r="AAK39" s="41"/>
      <c r="AAL39" s="41"/>
      <c r="AAM39" s="41"/>
      <c r="AAN39" s="41"/>
      <c r="AAO39" s="41"/>
      <c r="AAP39" s="41"/>
      <c r="AAQ39" s="41"/>
      <c r="AAR39" s="41"/>
      <c r="AAS39" s="41"/>
      <c r="AAT39" s="41"/>
      <c r="AAU39" s="41"/>
      <c r="AAV39" s="41"/>
      <c r="AAW39" s="41"/>
      <c r="AAX39" s="41"/>
      <c r="AAY39" s="41"/>
      <c r="AAZ39" s="41"/>
      <c r="ABA39" s="41"/>
      <c r="ABB39" s="41"/>
      <c r="ABC39" s="41"/>
      <c r="ABD39" s="41"/>
      <c r="ABE39" s="41"/>
      <c r="ABF39" s="41"/>
      <c r="ABG39" s="41"/>
      <c r="ABH39" s="41"/>
      <c r="ABI39" s="41"/>
      <c r="ABJ39" s="41"/>
      <c r="ABK39" s="41"/>
      <c r="ABL39" s="41"/>
      <c r="ABM39" s="41"/>
      <c r="ABN39" s="41"/>
      <c r="ABO39" s="41"/>
      <c r="ABP39" s="41"/>
      <c r="ABQ39" s="41"/>
      <c r="ABR39" s="41"/>
      <c r="ABS39" s="41"/>
      <c r="ABT39" s="41"/>
      <c r="ABU39" s="41"/>
      <c r="ABV39" s="41"/>
      <c r="ABW39" s="41"/>
      <c r="ABX39" s="41"/>
      <c r="ABY39" s="41"/>
      <c r="ABZ39" s="41"/>
      <c r="ACA39" s="41"/>
      <c r="ACB39" s="41"/>
      <c r="ACC39" s="41"/>
      <c r="ACD39" s="41"/>
      <c r="ACE39" s="41"/>
      <c r="ACF39" s="41"/>
      <c r="ACG39" s="41"/>
      <c r="ACH39" s="41"/>
      <c r="ACI39" s="41"/>
      <c r="ACJ39" s="41"/>
      <c r="ACK39" s="41"/>
      <c r="ACL39" s="41"/>
      <c r="ACM39" s="41"/>
      <c r="ACN39" s="41"/>
      <c r="ACO39" s="41"/>
      <c r="ACP39" s="41"/>
      <c r="ACQ39" s="41"/>
      <c r="ACR39" s="41"/>
      <c r="ACS39" s="41"/>
      <c r="ACT39" s="41"/>
      <c r="ACU39" s="41"/>
      <c r="ACV39" s="41"/>
      <c r="ACW39" s="41"/>
      <c r="ACX39" s="41"/>
      <c r="ACY39" s="41"/>
      <c r="ACZ39" s="41"/>
      <c r="ADA39" s="41"/>
      <c r="ADB39" s="41"/>
      <c r="ADC39" s="41"/>
      <c r="ADD39" s="41"/>
      <c r="ADE39" s="41"/>
      <c r="ADF39" s="41"/>
      <c r="ADG39" s="41"/>
      <c r="ADH39" s="41"/>
      <c r="ADI39" s="41"/>
      <c r="ADJ39" s="41"/>
      <c r="ADK39" s="41"/>
      <c r="ADL39" s="41"/>
      <c r="ADM39" s="41"/>
      <c r="ADN39" s="41"/>
      <c r="ADO39" s="41"/>
      <c r="ADP39" s="41"/>
      <c r="ADQ39" s="41"/>
      <c r="ADR39" s="41"/>
      <c r="ADS39" s="41"/>
      <c r="ADT39" s="41"/>
      <c r="ADU39" s="41"/>
      <c r="ADV39" s="41"/>
      <c r="ADW39" s="41"/>
      <c r="ADX39" s="41"/>
      <c r="ADY39" s="41"/>
      <c r="ADZ39" s="41"/>
      <c r="AEA39" s="41"/>
      <c r="AEB39" s="41"/>
      <c r="AEC39" s="41"/>
      <c r="AED39" s="41"/>
      <c r="AEE39" s="41"/>
      <c r="AEF39" s="41"/>
      <c r="AEG39" s="41"/>
      <c r="AEH39" s="41"/>
      <c r="AEI39" s="41"/>
      <c r="AEJ39" s="41"/>
      <c r="AEK39" s="41"/>
      <c r="AEL39" s="41"/>
      <c r="AEM39" s="41"/>
      <c r="AEN39" s="41"/>
      <c r="AEO39" s="41"/>
      <c r="AEP39" s="41"/>
      <c r="AEQ39" s="41"/>
      <c r="AER39" s="41"/>
      <c r="AES39" s="41"/>
      <c r="AET39" s="41"/>
      <c r="AEU39" s="41"/>
      <c r="AEV39" s="41"/>
      <c r="AEW39" s="41"/>
      <c r="AEX39" s="41"/>
      <c r="AEY39" s="41"/>
      <c r="AEZ39" s="41"/>
      <c r="AFA39" s="41"/>
      <c r="AFB39" s="41"/>
      <c r="AFC39" s="41"/>
      <c r="AFD39" s="41"/>
      <c r="AFE39" s="41"/>
      <c r="AFF39" s="41"/>
      <c r="AFG39" s="41"/>
      <c r="AFH39" s="41"/>
      <c r="AFI39" s="41"/>
      <c r="AFJ39" s="41"/>
      <c r="AFK39" s="41"/>
      <c r="AFL39" s="41"/>
      <c r="AFM39" s="41"/>
      <c r="AFN39" s="41"/>
      <c r="AFO39" s="41"/>
      <c r="AFP39" s="41"/>
      <c r="AFQ39" s="41"/>
      <c r="AFR39" s="41"/>
      <c r="AFS39" s="41"/>
      <c r="AFT39" s="41"/>
      <c r="AFU39" s="41"/>
      <c r="AFV39" s="41"/>
      <c r="AFW39" s="41"/>
      <c r="AFX39" s="41"/>
      <c r="AFY39" s="41"/>
      <c r="AFZ39" s="41"/>
      <c r="AGA39" s="41"/>
      <c r="AGB39" s="41"/>
      <c r="AGC39" s="41"/>
      <c r="AGD39" s="41"/>
      <c r="AGE39" s="41"/>
      <c r="AGF39" s="41"/>
      <c r="AGG39" s="41"/>
      <c r="AGH39" s="41"/>
      <c r="AGI39" s="41"/>
      <c r="AGJ39" s="41"/>
      <c r="AGK39" s="41"/>
      <c r="AGL39" s="41"/>
      <c r="AGM39" s="41"/>
      <c r="AGN39" s="41"/>
      <c r="AGO39" s="41"/>
      <c r="AGP39" s="41"/>
      <c r="AGQ39" s="41"/>
      <c r="AGR39" s="41"/>
      <c r="AGS39" s="41"/>
      <c r="AGT39" s="41"/>
      <c r="AGU39" s="41"/>
      <c r="AGV39" s="41"/>
      <c r="AGW39" s="41"/>
      <c r="AGX39" s="41"/>
      <c r="AGY39" s="41"/>
      <c r="AGZ39" s="41"/>
      <c r="AHA39" s="41"/>
      <c r="AHB39" s="41"/>
      <c r="AHC39" s="41"/>
      <c r="AHD39" s="41"/>
      <c r="AHE39" s="41"/>
      <c r="AHF39" s="41"/>
      <c r="AHG39" s="41"/>
      <c r="AHH39" s="41"/>
      <c r="AHI39" s="41"/>
      <c r="AHJ39" s="41"/>
      <c r="AHK39" s="41"/>
      <c r="AHL39" s="41"/>
      <c r="AHM39" s="41"/>
      <c r="AHN39" s="41"/>
      <c r="AHO39" s="41"/>
      <c r="AHP39" s="41"/>
      <c r="AHQ39" s="41"/>
      <c r="AHR39" s="41"/>
      <c r="AHS39" s="41"/>
      <c r="AHT39" s="41"/>
      <c r="AHU39" s="41"/>
      <c r="AHV39" s="41"/>
      <c r="AHW39" s="41"/>
      <c r="AHX39" s="41"/>
      <c r="AHY39" s="41"/>
      <c r="AHZ39" s="41"/>
      <c r="AIA39" s="41"/>
      <c r="AIB39" s="41"/>
      <c r="AIC39" s="41"/>
      <c r="AID39" s="41"/>
      <c r="AIE39" s="41"/>
      <c r="AIF39" s="41"/>
      <c r="AIG39" s="41"/>
      <c r="AIH39" s="41"/>
      <c r="AII39" s="41"/>
      <c r="AIJ39" s="41"/>
      <c r="AIK39" s="41"/>
      <c r="AIL39" s="41"/>
      <c r="AIM39" s="41"/>
      <c r="AIN39" s="41"/>
      <c r="AIO39" s="41"/>
      <c r="AIP39" s="41"/>
      <c r="AIQ39" s="41"/>
      <c r="AIR39" s="41"/>
      <c r="AIS39" s="41"/>
      <c r="AIT39" s="41"/>
      <c r="AIU39" s="41"/>
      <c r="AIV39" s="41"/>
      <c r="AIW39" s="41"/>
      <c r="AIX39" s="41"/>
      <c r="AIY39" s="41"/>
      <c r="AIZ39" s="41"/>
      <c r="AJA39" s="41"/>
      <c r="AJB39" s="41"/>
      <c r="AJC39" s="41"/>
      <c r="AJD39" s="41"/>
      <c r="AJE39" s="41"/>
      <c r="AJF39" s="41"/>
      <c r="AJG39" s="41"/>
      <c r="AJH39" s="41"/>
      <c r="AJI39" s="41"/>
      <c r="AJJ39" s="41"/>
      <c r="AJK39" s="41"/>
      <c r="AJL39" s="41"/>
      <c r="AJM39" s="41"/>
      <c r="AJN39" s="41"/>
      <c r="AJO39" s="41"/>
      <c r="AJP39" s="41"/>
      <c r="AJQ39" s="41"/>
      <c r="AJR39" s="41"/>
      <c r="AJS39" s="41"/>
      <c r="AJT39" s="41"/>
      <c r="AJU39" s="41"/>
      <c r="AJV39" s="41"/>
      <c r="AJW39" s="41"/>
      <c r="AJX39" s="41"/>
      <c r="AJY39" s="41"/>
      <c r="AJZ39" s="41"/>
      <c r="AKA39" s="41"/>
      <c r="AKB39" s="41"/>
      <c r="AKC39" s="41"/>
      <c r="AKD39" s="41"/>
      <c r="AKE39" s="41"/>
      <c r="AKF39" s="41"/>
      <c r="AKG39" s="41"/>
      <c r="AKH39" s="41"/>
      <c r="AKI39" s="41"/>
      <c r="AKJ39" s="41"/>
      <c r="AKK39" s="41"/>
      <c r="AKL39" s="41"/>
      <c r="AKM39" s="41"/>
      <c r="AKN39" s="41"/>
      <c r="AKO39" s="41"/>
      <c r="AKP39" s="41"/>
      <c r="AKQ39" s="41"/>
      <c r="AKR39" s="41"/>
      <c r="AKS39" s="41"/>
      <c r="AKT39" s="41"/>
      <c r="AKU39" s="41"/>
      <c r="AKV39" s="41"/>
      <c r="AKW39" s="41"/>
      <c r="AKX39" s="41"/>
      <c r="AKY39" s="41"/>
      <c r="AKZ39" s="41"/>
      <c r="ALA39" s="41"/>
      <c r="ALB39" s="41"/>
      <c r="ALC39" s="41"/>
      <c r="ALD39" s="41"/>
      <c r="ALE39" s="41"/>
      <c r="ALF39" s="41"/>
      <c r="ALG39" s="41"/>
      <c r="ALH39" s="41"/>
      <c r="ALI39" s="41"/>
      <c r="ALJ39" s="41"/>
      <c r="ALK39" s="41"/>
      <c r="ALL39" s="41"/>
      <c r="ALM39" s="41"/>
      <c r="ALN39" s="41"/>
      <c r="ALO39" s="41"/>
      <c r="ALP39" s="41"/>
      <c r="ALQ39" s="41"/>
      <c r="ALR39" s="41"/>
      <c r="ALS39" s="41"/>
      <c r="ALT39" s="41"/>
      <c r="ALU39" s="41"/>
      <c r="ALV39" s="41"/>
      <c r="ALW39" s="41"/>
      <c r="ALX39" s="41"/>
      <c r="ALY39" s="41"/>
      <c r="ALZ39" s="41"/>
      <c r="AMA39" s="41"/>
      <c r="AMB39" s="41"/>
      <c r="AMC39" s="41"/>
      <c r="AMD39" s="41"/>
      <c r="AME39" s="41"/>
      <c r="AMF39" s="41"/>
      <c r="AMG39" s="41"/>
      <c r="AMH39" s="41"/>
      <c r="AMI39" s="41"/>
      <c r="AMJ39" s="41"/>
      <c r="AMK39" s="41"/>
    </row>
    <row r="40" spans="1:1025" s="86" customFormat="1" ht="75" customHeight="1" x14ac:dyDescent="0.25">
      <c r="A40" s="25" t="s">
        <v>161</v>
      </c>
      <c r="B40" s="84">
        <v>5011</v>
      </c>
      <c r="C40" s="80" t="s">
        <v>49</v>
      </c>
      <c r="D40" s="85" t="s">
        <v>162</v>
      </c>
      <c r="E40" s="49" t="s">
        <v>157</v>
      </c>
      <c r="F40" s="106" t="s">
        <v>158</v>
      </c>
      <c r="G40" s="19">
        <f t="shared" ref="G40" si="8">H40+I40</f>
        <v>13170</v>
      </c>
      <c r="H40" s="24">
        <f>50000-36830</f>
        <v>13170</v>
      </c>
      <c r="I40" s="23">
        <v>0</v>
      </c>
      <c r="J40" s="24">
        <v>0</v>
      </c>
      <c r="K40" s="15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</row>
    <row r="41" spans="1:1025" s="86" customFormat="1" ht="75" customHeight="1" x14ac:dyDescent="0.25">
      <c r="A41" s="25" t="s">
        <v>179</v>
      </c>
      <c r="B41" s="84">
        <v>5012</v>
      </c>
      <c r="C41" s="123" t="s">
        <v>49</v>
      </c>
      <c r="D41" s="85" t="s">
        <v>180</v>
      </c>
      <c r="E41" s="49" t="s">
        <v>157</v>
      </c>
      <c r="F41" s="106" t="s">
        <v>158</v>
      </c>
      <c r="G41" s="19">
        <f t="shared" ref="G41" si="9">H41+I41</f>
        <v>36830</v>
      </c>
      <c r="H41" s="24">
        <f>36830</f>
        <v>36830</v>
      </c>
      <c r="I41" s="23">
        <v>0</v>
      </c>
      <c r="J41" s="24">
        <v>0</v>
      </c>
      <c r="K41" s="1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</row>
    <row r="42" spans="1:1025" ht="54.75" customHeight="1" x14ac:dyDescent="0.25">
      <c r="A42" s="32" t="s">
        <v>48</v>
      </c>
      <c r="B42" s="32" t="s">
        <v>95</v>
      </c>
      <c r="C42" s="32" t="s">
        <v>49</v>
      </c>
      <c r="D42" s="22" t="s">
        <v>50</v>
      </c>
      <c r="E42" s="49" t="s">
        <v>157</v>
      </c>
      <c r="F42" s="106" t="s">
        <v>158</v>
      </c>
      <c r="G42" s="19">
        <f t="shared" ref="G42:G76" si="10">H42+I42</f>
        <v>25000</v>
      </c>
      <c r="H42" s="24">
        <v>25000</v>
      </c>
      <c r="I42" s="23">
        <v>0</v>
      </c>
      <c r="J42" s="24">
        <v>0</v>
      </c>
      <c r="K42" s="15"/>
    </row>
    <row r="43" spans="1:1025" s="42" customFormat="1" ht="29.25" customHeight="1" x14ac:dyDescent="0.25">
      <c r="A43" s="4"/>
      <c r="B43" s="4">
        <v>6000</v>
      </c>
      <c r="C43" s="4"/>
      <c r="D43" s="18" t="s">
        <v>132</v>
      </c>
      <c r="E43" s="64"/>
      <c r="F43" s="107"/>
      <c r="G43" s="19">
        <f>G47+G50</f>
        <v>2644558</v>
      </c>
      <c r="H43" s="19">
        <f>H47+H50</f>
        <v>2644558</v>
      </c>
      <c r="I43" s="19">
        <f>I47+I50</f>
        <v>0</v>
      </c>
      <c r="J43" s="19">
        <f>J47+J50</f>
        <v>0</v>
      </c>
      <c r="K43" s="4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  <c r="IW43" s="41"/>
      <c r="IX43" s="41"/>
      <c r="IY43" s="41"/>
      <c r="IZ43" s="41"/>
      <c r="JA43" s="41"/>
      <c r="JB43" s="41"/>
      <c r="JC43" s="41"/>
      <c r="JD43" s="41"/>
      <c r="JE43" s="41"/>
      <c r="JF43" s="41"/>
      <c r="JG43" s="41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41"/>
      <c r="LO43" s="41"/>
      <c r="LP43" s="41"/>
      <c r="LQ43" s="41"/>
      <c r="LR43" s="41"/>
      <c r="LS43" s="41"/>
      <c r="LT43" s="41"/>
      <c r="LU43" s="41"/>
      <c r="LV43" s="41"/>
      <c r="LW43" s="41"/>
      <c r="LX43" s="41"/>
      <c r="LY43" s="41"/>
      <c r="LZ43" s="41"/>
      <c r="MA43" s="41"/>
      <c r="MB43" s="41"/>
      <c r="MC43" s="41"/>
      <c r="MD43" s="41"/>
      <c r="ME43" s="41"/>
      <c r="MF43" s="41"/>
      <c r="MG43" s="41"/>
      <c r="MH43" s="41"/>
      <c r="MI43" s="41"/>
      <c r="MJ43" s="41"/>
      <c r="MK43" s="41"/>
      <c r="ML43" s="41"/>
      <c r="MM43" s="41"/>
      <c r="MN43" s="41"/>
      <c r="MO43" s="41"/>
      <c r="MP43" s="41"/>
      <c r="MQ43" s="41"/>
      <c r="MR43" s="41"/>
      <c r="MS43" s="41"/>
      <c r="MT43" s="41"/>
      <c r="MU43" s="41"/>
      <c r="MV43" s="41"/>
      <c r="MW43" s="41"/>
      <c r="MX43" s="41"/>
      <c r="MY43" s="41"/>
      <c r="MZ43" s="41"/>
      <c r="NA43" s="41"/>
      <c r="NB43" s="41"/>
      <c r="NC43" s="41"/>
      <c r="ND43" s="41"/>
      <c r="NE43" s="41"/>
      <c r="NF43" s="41"/>
      <c r="NG43" s="41"/>
      <c r="NH43" s="41"/>
      <c r="NI43" s="41"/>
      <c r="NJ43" s="41"/>
      <c r="NK43" s="41"/>
      <c r="NL43" s="41"/>
      <c r="NM43" s="41"/>
      <c r="NN43" s="41"/>
      <c r="NO43" s="41"/>
      <c r="NP43" s="41"/>
      <c r="NQ43" s="41"/>
      <c r="NR43" s="41"/>
      <c r="NS43" s="41"/>
      <c r="NT43" s="41"/>
      <c r="NU43" s="41"/>
      <c r="NV43" s="41"/>
      <c r="NW43" s="41"/>
      <c r="NX43" s="41"/>
      <c r="NY43" s="41"/>
      <c r="NZ43" s="41"/>
      <c r="OA43" s="41"/>
      <c r="OB43" s="41"/>
      <c r="OC43" s="41"/>
      <c r="OD43" s="41"/>
      <c r="OE43" s="41"/>
      <c r="OF43" s="41"/>
      <c r="OG43" s="41"/>
      <c r="OH43" s="41"/>
      <c r="OI43" s="41"/>
      <c r="OJ43" s="41"/>
      <c r="OK43" s="41"/>
      <c r="OL43" s="41"/>
      <c r="OM43" s="41"/>
      <c r="ON43" s="41"/>
      <c r="OO43" s="41"/>
      <c r="OP43" s="41"/>
      <c r="OQ43" s="41"/>
      <c r="OR43" s="41"/>
      <c r="OS43" s="41"/>
      <c r="OT43" s="41"/>
      <c r="OU43" s="41"/>
      <c r="OV43" s="41"/>
      <c r="OW43" s="41"/>
      <c r="OX43" s="41"/>
      <c r="OY43" s="41"/>
      <c r="OZ43" s="41"/>
      <c r="PA43" s="41"/>
      <c r="PB43" s="41"/>
      <c r="PC43" s="41"/>
      <c r="PD43" s="41"/>
      <c r="PE43" s="41"/>
      <c r="PF43" s="41"/>
      <c r="PG43" s="41"/>
      <c r="PH43" s="41"/>
      <c r="PI43" s="41"/>
      <c r="PJ43" s="41"/>
      <c r="PK43" s="41"/>
      <c r="PL43" s="41"/>
      <c r="PM43" s="41"/>
      <c r="PN43" s="41"/>
      <c r="PO43" s="41"/>
      <c r="PP43" s="41"/>
      <c r="PQ43" s="41"/>
      <c r="PR43" s="41"/>
      <c r="PS43" s="41"/>
      <c r="PT43" s="41"/>
      <c r="PU43" s="41"/>
      <c r="PV43" s="41"/>
      <c r="PW43" s="41"/>
      <c r="PX43" s="41"/>
      <c r="PY43" s="41"/>
      <c r="PZ43" s="41"/>
      <c r="QA43" s="41"/>
      <c r="QB43" s="41"/>
      <c r="QC43" s="41"/>
      <c r="QD43" s="41"/>
      <c r="QE43" s="41"/>
      <c r="QF43" s="41"/>
      <c r="QG43" s="41"/>
      <c r="QH43" s="41"/>
      <c r="QI43" s="41"/>
      <c r="QJ43" s="41"/>
      <c r="QK43" s="41"/>
      <c r="QL43" s="41"/>
      <c r="QM43" s="41"/>
      <c r="QN43" s="41"/>
      <c r="QO43" s="41"/>
      <c r="QP43" s="41"/>
      <c r="QQ43" s="41"/>
      <c r="QR43" s="41"/>
      <c r="QS43" s="41"/>
      <c r="QT43" s="41"/>
      <c r="QU43" s="41"/>
      <c r="QV43" s="41"/>
      <c r="QW43" s="41"/>
      <c r="QX43" s="41"/>
      <c r="QY43" s="41"/>
      <c r="QZ43" s="41"/>
      <c r="RA43" s="41"/>
      <c r="RB43" s="41"/>
      <c r="RC43" s="41"/>
      <c r="RD43" s="41"/>
      <c r="RE43" s="41"/>
      <c r="RF43" s="41"/>
      <c r="RG43" s="41"/>
      <c r="RH43" s="41"/>
      <c r="RI43" s="41"/>
      <c r="RJ43" s="41"/>
      <c r="RK43" s="41"/>
      <c r="RL43" s="41"/>
      <c r="RM43" s="41"/>
      <c r="RN43" s="41"/>
      <c r="RO43" s="41"/>
      <c r="RP43" s="41"/>
      <c r="RQ43" s="41"/>
      <c r="RR43" s="41"/>
      <c r="RS43" s="41"/>
      <c r="RT43" s="41"/>
      <c r="RU43" s="41"/>
      <c r="RV43" s="41"/>
      <c r="RW43" s="41"/>
      <c r="RX43" s="41"/>
      <c r="RY43" s="41"/>
      <c r="RZ43" s="41"/>
      <c r="SA43" s="41"/>
      <c r="SB43" s="41"/>
      <c r="SC43" s="41"/>
      <c r="SD43" s="41"/>
      <c r="SE43" s="41"/>
      <c r="SF43" s="41"/>
      <c r="SG43" s="41"/>
      <c r="SH43" s="41"/>
      <c r="SI43" s="41"/>
      <c r="SJ43" s="41"/>
      <c r="SK43" s="41"/>
      <c r="SL43" s="41"/>
      <c r="SM43" s="41"/>
      <c r="SN43" s="41"/>
      <c r="SO43" s="41"/>
      <c r="SP43" s="41"/>
      <c r="SQ43" s="41"/>
      <c r="SR43" s="41"/>
      <c r="SS43" s="41"/>
      <c r="ST43" s="41"/>
      <c r="SU43" s="41"/>
      <c r="SV43" s="41"/>
      <c r="SW43" s="41"/>
      <c r="SX43" s="41"/>
      <c r="SY43" s="41"/>
      <c r="SZ43" s="41"/>
      <c r="TA43" s="41"/>
      <c r="TB43" s="41"/>
      <c r="TC43" s="41"/>
      <c r="TD43" s="41"/>
      <c r="TE43" s="41"/>
      <c r="TF43" s="41"/>
      <c r="TG43" s="41"/>
      <c r="TH43" s="41"/>
      <c r="TI43" s="41"/>
      <c r="TJ43" s="41"/>
      <c r="TK43" s="41"/>
      <c r="TL43" s="41"/>
      <c r="TM43" s="41"/>
      <c r="TN43" s="41"/>
      <c r="TO43" s="41"/>
      <c r="TP43" s="41"/>
      <c r="TQ43" s="41"/>
      <c r="TR43" s="41"/>
      <c r="TS43" s="41"/>
      <c r="TT43" s="41"/>
      <c r="TU43" s="41"/>
      <c r="TV43" s="41"/>
      <c r="TW43" s="41"/>
      <c r="TX43" s="41"/>
      <c r="TY43" s="41"/>
      <c r="TZ43" s="41"/>
      <c r="UA43" s="41"/>
      <c r="UB43" s="41"/>
      <c r="UC43" s="41"/>
      <c r="UD43" s="41"/>
      <c r="UE43" s="41"/>
      <c r="UF43" s="41"/>
      <c r="UG43" s="41"/>
      <c r="UH43" s="41"/>
      <c r="UI43" s="41"/>
      <c r="UJ43" s="41"/>
      <c r="UK43" s="41"/>
      <c r="UL43" s="41"/>
      <c r="UM43" s="41"/>
      <c r="UN43" s="41"/>
      <c r="UO43" s="41"/>
      <c r="UP43" s="41"/>
      <c r="UQ43" s="41"/>
      <c r="UR43" s="41"/>
      <c r="US43" s="41"/>
      <c r="UT43" s="41"/>
      <c r="UU43" s="41"/>
      <c r="UV43" s="41"/>
      <c r="UW43" s="41"/>
      <c r="UX43" s="41"/>
      <c r="UY43" s="41"/>
      <c r="UZ43" s="41"/>
      <c r="VA43" s="41"/>
      <c r="VB43" s="41"/>
      <c r="VC43" s="41"/>
      <c r="VD43" s="41"/>
      <c r="VE43" s="41"/>
      <c r="VF43" s="41"/>
      <c r="VG43" s="41"/>
      <c r="VH43" s="41"/>
      <c r="VI43" s="41"/>
      <c r="VJ43" s="41"/>
      <c r="VK43" s="41"/>
      <c r="VL43" s="41"/>
      <c r="VM43" s="41"/>
      <c r="VN43" s="41"/>
      <c r="VO43" s="41"/>
      <c r="VP43" s="41"/>
      <c r="VQ43" s="41"/>
      <c r="VR43" s="41"/>
      <c r="VS43" s="41"/>
      <c r="VT43" s="41"/>
      <c r="VU43" s="41"/>
      <c r="VV43" s="41"/>
      <c r="VW43" s="41"/>
      <c r="VX43" s="41"/>
      <c r="VY43" s="41"/>
      <c r="VZ43" s="41"/>
      <c r="WA43" s="41"/>
      <c r="WB43" s="41"/>
      <c r="WC43" s="41"/>
      <c r="WD43" s="41"/>
      <c r="WE43" s="41"/>
      <c r="WF43" s="41"/>
      <c r="WG43" s="41"/>
      <c r="WH43" s="41"/>
      <c r="WI43" s="41"/>
      <c r="WJ43" s="41"/>
      <c r="WK43" s="41"/>
      <c r="WL43" s="41"/>
      <c r="WM43" s="41"/>
      <c r="WN43" s="41"/>
      <c r="WO43" s="41"/>
      <c r="WP43" s="41"/>
      <c r="WQ43" s="41"/>
      <c r="WR43" s="41"/>
      <c r="WS43" s="41"/>
      <c r="WT43" s="41"/>
      <c r="WU43" s="41"/>
      <c r="WV43" s="41"/>
      <c r="WW43" s="41"/>
      <c r="WX43" s="41"/>
      <c r="WY43" s="41"/>
      <c r="WZ43" s="41"/>
      <c r="XA43" s="41"/>
      <c r="XB43" s="41"/>
      <c r="XC43" s="41"/>
      <c r="XD43" s="41"/>
      <c r="XE43" s="41"/>
      <c r="XF43" s="41"/>
      <c r="XG43" s="41"/>
      <c r="XH43" s="41"/>
      <c r="XI43" s="41"/>
      <c r="XJ43" s="41"/>
      <c r="XK43" s="41"/>
      <c r="XL43" s="41"/>
      <c r="XM43" s="41"/>
      <c r="XN43" s="41"/>
      <c r="XO43" s="41"/>
      <c r="XP43" s="41"/>
      <c r="XQ43" s="41"/>
      <c r="XR43" s="41"/>
      <c r="XS43" s="41"/>
      <c r="XT43" s="41"/>
      <c r="XU43" s="41"/>
      <c r="XV43" s="41"/>
      <c r="XW43" s="41"/>
      <c r="XX43" s="41"/>
      <c r="XY43" s="41"/>
      <c r="XZ43" s="41"/>
      <c r="YA43" s="41"/>
      <c r="YB43" s="41"/>
      <c r="YC43" s="41"/>
      <c r="YD43" s="41"/>
      <c r="YE43" s="41"/>
      <c r="YF43" s="41"/>
      <c r="YG43" s="41"/>
      <c r="YH43" s="41"/>
      <c r="YI43" s="41"/>
      <c r="YJ43" s="41"/>
      <c r="YK43" s="41"/>
      <c r="YL43" s="41"/>
      <c r="YM43" s="41"/>
      <c r="YN43" s="41"/>
      <c r="YO43" s="41"/>
      <c r="YP43" s="41"/>
      <c r="YQ43" s="41"/>
      <c r="YR43" s="41"/>
      <c r="YS43" s="41"/>
      <c r="YT43" s="41"/>
      <c r="YU43" s="41"/>
      <c r="YV43" s="41"/>
      <c r="YW43" s="41"/>
      <c r="YX43" s="41"/>
      <c r="YY43" s="41"/>
      <c r="YZ43" s="41"/>
      <c r="ZA43" s="41"/>
      <c r="ZB43" s="41"/>
      <c r="ZC43" s="41"/>
      <c r="ZD43" s="41"/>
      <c r="ZE43" s="41"/>
      <c r="ZF43" s="41"/>
      <c r="ZG43" s="41"/>
      <c r="ZH43" s="41"/>
      <c r="ZI43" s="41"/>
      <c r="ZJ43" s="41"/>
      <c r="ZK43" s="41"/>
      <c r="ZL43" s="41"/>
      <c r="ZM43" s="41"/>
      <c r="ZN43" s="41"/>
      <c r="ZO43" s="41"/>
      <c r="ZP43" s="41"/>
      <c r="ZQ43" s="41"/>
      <c r="ZR43" s="41"/>
      <c r="ZS43" s="41"/>
      <c r="ZT43" s="41"/>
      <c r="ZU43" s="41"/>
      <c r="ZV43" s="41"/>
      <c r="ZW43" s="41"/>
      <c r="ZX43" s="41"/>
      <c r="ZY43" s="41"/>
      <c r="ZZ43" s="41"/>
      <c r="AAA43" s="41"/>
      <c r="AAB43" s="41"/>
      <c r="AAC43" s="41"/>
      <c r="AAD43" s="41"/>
      <c r="AAE43" s="41"/>
      <c r="AAF43" s="41"/>
      <c r="AAG43" s="41"/>
      <c r="AAH43" s="41"/>
      <c r="AAI43" s="41"/>
      <c r="AAJ43" s="41"/>
      <c r="AAK43" s="41"/>
      <c r="AAL43" s="41"/>
      <c r="AAM43" s="41"/>
      <c r="AAN43" s="41"/>
      <c r="AAO43" s="41"/>
      <c r="AAP43" s="41"/>
      <c r="AAQ43" s="41"/>
      <c r="AAR43" s="41"/>
      <c r="AAS43" s="41"/>
      <c r="AAT43" s="41"/>
      <c r="AAU43" s="41"/>
      <c r="AAV43" s="41"/>
      <c r="AAW43" s="41"/>
      <c r="AAX43" s="41"/>
      <c r="AAY43" s="41"/>
      <c r="AAZ43" s="41"/>
      <c r="ABA43" s="41"/>
      <c r="ABB43" s="41"/>
      <c r="ABC43" s="41"/>
      <c r="ABD43" s="41"/>
      <c r="ABE43" s="41"/>
      <c r="ABF43" s="41"/>
      <c r="ABG43" s="41"/>
      <c r="ABH43" s="41"/>
      <c r="ABI43" s="41"/>
      <c r="ABJ43" s="41"/>
      <c r="ABK43" s="41"/>
      <c r="ABL43" s="41"/>
      <c r="ABM43" s="41"/>
      <c r="ABN43" s="41"/>
      <c r="ABO43" s="41"/>
      <c r="ABP43" s="41"/>
      <c r="ABQ43" s="41"/>
      <c r="ABR43" s="41"/>
      <c r="ABS43" s="41"/>
      <c r="ABT43" s="41"/>
      <c r="ABU43" s="41"/>
      <c r="ABV43" s="41"/>
      <c r="ABW43" s="41"/>
      <c r="ABX43" s="41"/>
      <c r="ABY43" s="41"/>
      <c r="ABZ43" s="41"/>
      <c r="ACA43" s="41"/>
      <c r="ACB43" s="41"/>
      <c r="ACC43" s="41"/>
      <c r="ACD43" s="41"/>
      <c r="ACE43" s="41"/>
      <c r="ACF43" s="41"/>
      <c r="ACG43" s="41"/>
      <c r="ACH43" s="41"/>
      <c r="ACI43" s="41"/>
      <c r="ACJ43" s="41"/>
      <c r="ACK43" s="41"/>
      <c r="ACL43" s="41"/>
      <c r="ACM43" s="41"/>
      <c r="ACN43" s="41"/>
      <c r="ACO43" s="41"/>
      <c r="ACP43" s="41"/>
      <c r="ACQ43" s="41"/>
      <c r="ACR43" s="41"/>
      <c r="ACS43" s="41"/>
      <c r="ACT43" s="41"/>
      <c r="ACU43" s="41"/>
      <c r="ACV43" s="41"/>
      <c r="ACW43" s="41"/>
      <c r="ACX43" s="41"/>
      <c r="ACY43" s="41"/>
      <c r="ACZ43" s="41"/>
      <c r="ADA43" s="41"/>
      <c r="ADB43" s="41"/>
      <c r="ADC43" s="41"/>
      <c r="ADD43" s="41"/>
      <c r="ADE43" s="41"/>
      <c r="ADF43" s="41"/>
      <c r="ADG43" s="41"/>
      <c r="ADH43" s="41"/>
      <c r="ADI43" s="41"/>
      <c r="ADJ43" s="41"/>
      <c r="ADK43" s="41"/>
      <c r="ADL43" s="41"/>
      <c r="ADM43" s="41"/>
      <c r="ADN43" s="41"/>
      <c r="ADO43" s="41"/>
      <c r="ADP43" s="41"/>
      <c r="ADQ43" s="41"/>
      <c r="ADR43" s="41"/>
      <c r="ADS43" s="41"/>
      <c r="ADT43" s="41"/>
      <c r="ADU43" s="41"/>
      <c r="ADV43" s="41"/>
      <c r="ADW43" s="41"/>
      <c r="ADX43" s="41"/>
      <c r="ADY43" s="41"/>
      <c r="ADZ43" s="41"/>
      <c r="AEA43" s="41"/>
      <c r="AEB43" s="41"/>
      <c r="AEC43" s="41"/>
      <c r="AED43" s="41"/>
      <c r="AEE43" s="41"/>
      <c r="AEF43" s="41"/>
      <c r="AEG43" s="41"/>
      <c r="AEH43" s="41"/>
      <c r="AEI43" s="41"/>
      <c r="AEJ43" s="41"/>
      <c r="AEK43" s="41"/>
      <c r="AEL43" s="41"/>
      <c r="AEM43" s="41"/>
      <c r="AEN43" s="41"/>
      <c r="AEO43" s="41"/>
      <c r="AEP43" s="41"/>
      <c r="AEQ43" s="41"/>
      <c r="AER43" s="41"/>
      <c r="AES43" s="41"/>
      <c r="AET43" s="41"/>
      <c r="AEU43" s="41"/>
      <c r="AEV43" s="41"/>
      <c r="AEW43" s="41"/>
      <c r="AEX43" s="41"/>
      <c r="AEY43" s="41"/>
      <c r="AEZ43" s="41"/>
      <c r="AFA43" s="41"/>
      <c r="AFB43" s="41"/>
      <c r="AFC43" s="41"/>
      <c r="AFD43" s="41"/>
      <c r="AFE43" s="41"/>
      <c r="AFF43" s="41"/>
      <c r="AFG43" s="41"/>
      <c r="AFH43" s="41"/>
      <c r="AFI43" s="41"/>
      <c r="AFJ43" s="41"/>
      <c r="AFK43" s="41"/>
      <c r="AFL43" s="41"/>
      <c r="AFM43" s="41"/>
      <c r="AFN43" s="41"/>
      <c r="AFO43" s="41"/>
      <c r="AFP43" s="41"/>
      <c r="AFQ43" s="41"/>
      <c r="AFR43" s="41"/>
      <c r="AFS43" s="41"/>
      <c r="AFT43" s="41"/>
      <c r="AFU43" s="41"/>
      <c r="AFV43" s="41"/>
      <c r="AFW43" s="41"/>
      <c r="AFX43" s="41"/>
      <c r="AFY43" s="41"/>
      <c r="AFZ43" s="41"/>
      <c r="AGA43" s="41"/>
      <c r="AGB43" s="41"/>
      <c r="AGC43" s="41"/>
      <c r="AGD43" s="41"/>
      <c r="AGE43" s="41"/>
      <c r="AGF43" s="41"/>
      <c r="AGG43" s="41"/>
      <c r="AGH43" s="41"/>
      <c r="AGI43" s="41"/>
      <c r="AGJ43" s="41"/>
      <c r="AGK43" s="41"/>
      <c r="AGL43" s="41"/>
      <c r="AGM43" s="41"/>
      <c r="AGN43" s="41"/>
      <c r="AGO43" s="41"/>
      <c r="AGP43" s="41"/>
      <c r="AGQ43" s="41"/>
      <c r="AGR43" s="41"/>
      <c r="AGS43" s="41"/>
      <c r="AGT43" s="41"/>
      <c r="AGU43" s="41"/>
      <c r="AGV43" s="41"/>
      <c r="AGW43" s="41"/>
      <c r="AGX43" s="41"/>
      <c r="AGY43" s="41"/>
      <c r="AGZ43" s="41"/>
      <c r="AHA43" s="41"/>
      <c r="AHB43" s="41"/>
      <c r="AHC43" s="41"/>
      <c r="AHD43" s="41"/>
      <c r="AHE43" s="41"/>
      <c r="AHF43" s="41"/>
      <c r="AHG43" s="41"/>
      <c r="AHH43" s="41"/>
      <c r="AHI43" s="41"/>
      <c r="AHJ43" s="41"/>
      <c r="AHK43" s="41"/>
      <c r="AHL43" s="41"/>
      <c r="AHM43" s="41"/>
      <c r="AHN43" s="41"/>
      <c r="AHO43" s="41"/>
      <c r="AHP43" s="41"/>
      <c r="AHQ43" s="41"/>
      <c r="AHR43" s="41"/>
      <c r="AHS43" s="41"/>
      <c r="AHT43" s="41"/>
      <c r="AHU43" s="41"/>
      <c r="AHV43" s="41"/>
      <c r="AHW43" s="41"/>
      <c r="AHX43" s="41"/>
      <c r="AHY43" s="41"/>
      <c r="AHZ43" s="41"/>
      <c r="AIA43" s="41"/>
      <c r="AIB43" s="41"/>
      <c r="AIC43" s="41"/>
      <c r="AID43" s="41"/>
      <c r="AIE43" s="41"/>
      <c r="AIF43" s="41"/>
      <c r="AIG43" s="41"/>
      <c r="AIH43" s="41"/>
      <c r="AII43" s="41"/>
      <c r="AIJ43" s="41"/>
      <c r="AIK43" s="41"/>
      <c r="AIL43" s="41"/>
      <c r="AIM43" s="41"/>
      <c r="AIN43" s="41"/>
      <c r="AIO43" s="41"/>
      <c r="AIP43" s="41"/>
      <c r="AIQ43" s="41"/>
      <c r="AIR43" s="41"/>
      <c r="AIS43" s="41"/>
      <c r="AIT43" s="41"/>
      <c r="AIU43" s="41"/>
      <c r="AIV43" s="41"/>
      <c r="AIW43" s="41"/>
      <c r="AIX43" s="41"/>
      <c r="AIY43" s="41"/>
      <c r="AIZ43" s="41"/>
      <c r="AJA43" s="41"/>
      <c r="AJB43" s="41"/>
      <c r="AJC43" s="41"/>
      <c r="AJD43" s="41"/>
      <c r="AJE43" s="41"/>
      <c r="AJF43" s="41"/>
      <c r="AJG43" s="41"/>
      <c r="AJH43" s="41"/>
      <c r="AJI43" s="41"/>
      <c r="AJJ43" s="41"/>
      <c r="AJK43" s="41"/>
      <c r="AJL43" s="41"/>
      <c r="AJM43" s="41"/>
      <c r="AJN43" s="41"/>
      <c r="AJO43" s="41"/>
      <c r="AJP43" s="41"/>
      <c r="AJQ43" s="41"/>
      <c r="AJR43" s="41"/>
      <c r="AJS43" s="41"/>
      <c r="AJT43" s="41"/>
      <c r="AJU43" s="41"/>
      <c r="AJV43" s="41"/>
      <c r="AJW43" s="41"/>
      <c r="AJX43" s="41"/>
      <c r="AJY43" s="41"/>
      <c r="AJZ43" s="41"/>
      <c r="AKA43" s="41"/>
      <c r="AKB43" s="41"/>
      <c r="AKC43" s="41"/>
      <c r="AKD43" s="41"/>
      <c r="AKE43" s="41"/>
      <c r="AKF43" s="41"/>
      <c r="AKG43" s="41"/>
      <c r="AKH43" s="41"/>
      <c r="AKI43" s="41"/>
      <c r="AKJ43" s="41"/>
      <c r="AKK43" s="41"/>
      <c r="AKL43" s="41"/>
      <c r="AKM43" s="41"/>
      <c r="AKN43" s="41"/>
      <c r="AKO43" s="41"/>
      <c r="AKP43" s="41"/>
      <c r="AKQ43" s="41"/>
      <c r="AKR43" s="41"/>
      <c r="AKS43" s="41"/>
      <c r="AKT43" s="41"/>
      <c r="AKU43" s="41"/>
      <c r="AKV43" s="41"/>
      <c r="AKW43" s="41"/>
      <c r="AKX43" s="41"/>
      <c r="AKY43" s="41"/>
      <c r="AKZ43" s="41"/>
      <c r="ALA43" s="41"/>
      <c r="ALB43" s="41"/>
      <c r="ALC43" s="41"/>
      <c r="ALD43" s="41"/>
      <c r="ALE43" s="41"/>
      <c r="ALF43" s="41"/>
      <c r="ALG43" s="41"/>
      <c r="ALH43" s="41"/>
      <c r="ALI43" s="41"/>
      <c r="ALJ43" s="41"/>
      <c r="ALK43" s="41"/>
      <c r="ALL43" s="41"/>
      <c r="ALM43" s="41"/>
      <c r="ALN43" s="41"/>
      <c r="ALO43" s="41"/>
      <c r="ALP43" s="41"/>
      <c r="ALQ43" s="41"/>
      <c r="ALR43" s="41"/>
      <c r="ALS43" s="41"/>
      <c r="ALT43" s="41"/>
      <c r="ALU43" s="41"/>
      <c r="ALV43" s="41"/>
      <c r="ALW43" s="41"/>
      <c r="ALX43" s="41"/>
      <c r="ALY43" s="41"/>
      <c r="ALZ43" s="41"/>
      <c r="AMA43" s="41"/>
      <c r="AMB43" s="41"/>
      <c r="AMC43" s="41"/>
      <c r="AMD43" s="41"/>
      <c r="AME43" s="41"/>
      <c r="AMF43" s="41"/>
      <c r="AMG43" s="41"/>
      <c r="AMH43" s="41"/>
      <c r="AMI43" s="41"/>
      <c r="AMJ43" s="41"/>
      <c r="AMK43" s="41"/>
    </row>
    <row r="44" spans="1:1025" ht="27.75" customHeight="1" x14ac:dyDescent="0.25">
      <c r="A44" s="135" t="s">
        <v>79</v>
      </c>
      <c r="B44" s="135" t="s">
        <v>11</v>
      </c>
      <c r="C44" s="135" t="s">
        <v>12</v>
      </c>
      <c r="D44" s="135" t="s">
        <v>81</v>
      </c>
      <c r="E44" s="136" t="s">
        <v>82</v>
      </c>
      <c r="F44" s="134" t="s">
        <v>83</v>
      </c>
      <c r="G44" s="135" t="s">
        <v>1</v>
      </c>
      <c r="H44" s="135" t="s">
        <v>10</v>
      </c>
      <c r="I44" s="135" t="s">
        <v>2</v>
      </c>
      <c r="J44" s="135"/>
      <c r="K44" s="15"/>
    </row>
    <row r="45" spans="1:1025" ht="128.25" customHeight="1" x14ac:dyDescent="0.25">
      <c r="A45" s="135"/>
      <c r="B45" s="135"/>
      <c r="C45" s="135"/>
      <c r="D45" s="135"/>
      <c r="E45" s="136"/>
      <c r="F45" s="134"/>
      <c r="G45" s="135"/>
      <c r="H45" s="135"/>
      <c r="I45" s="16" t="s">
        <v>3</v>
      </c>
      <c r="J45" s="78" t="s">
        <v>13</v>
      </c>
      <c r="K45" s="15"/>
    </row>
    <row r="46" spans="1:1025" x14ac:dyDescent="0.25">
      <c r="A46" s="78" t="s">
        <v>4</v>
      </c>
      <c r="B46" s="78" t="s">
        <v>5</v>
      </c>
      <c r="C46" s="78" t="s">
        <v>6</v>
      </c>
      <c r="D46" s="78" t="s">
        <v>7</v>
      </c>
      <c r="E46" s="79" t="s">
        <v>8</v>
      </c>
      <c r="F46" s="104" t="s">
        <v>9</v>
      </c>
      <c r="G46" s="78" t="s">
        <v>84</v>
      </c>
      <c r="H46" s="78" t="s">
        <v>85</v>
      </c>
      <c r="I46" s="16" t="s">
        <v>86</v>
      </c>
      <c r="J46" s="17" t="s">
        <v>87</v>
      </c>
      <c r="K46" s="15"/>
    </row>
    <row r="47" spans="1:1025" ht="66" customHeight="1" x14ac:dyDescent="0.25">
      <c r="A47" s="32" t="s">
        <v>51</v>
      </c>
      <c r="B47" s="32" t="s">
        <v>52</v>
      </c>
      <c r="C47" s="32" t="s">
        <v>53</v>
      </c>
      <c r="D47" s="22" t="s">
        <v>54</v>
      </c>
      <c r="E47" s="62"/>
      <c r="F47" s="105"/>
      <c r="G47" s="19">
        <f>H47+I47</f>
        <v>1011798</v>
      </c>
      <c r="H47" s="24">
        <f>SUM(H48:H49)</f>
        <v>1011798</v>
      </c>
      <c r="I47" s="24">
        <f>I48+I49</f>
        <v>0</v>
      </c>
      <c r="J47" s="24">
        <f t="shared" ref="J47" si="11">J48+J49</f>
        <v>0</v>
      </c>
      <c r="K47" s="40"/>
    </row>
    <row r="48" spans="1:1025" ht="59.25" customHeight="1" x14ac:dyDescent="0.25">
      <c r="A48" s="4"/>
      <c r="B48" s="4"/>
      <c r="C48" s="4"/>
      <c r="D48" s="4"/>
      <c r="E48" s="49" t="s">
        <v>139</v>
      </c>
      <c r="F48" s="110" t="s">
        <v>153</v>
      </c>
      <c r="G48" s="19">
        <f t="shared" si="10"/>
        <v>505899</v>
      </c>
      <c r="H48" s="24">
        <f>274000+111899+120000</f>
        <v>505899</v>
      </c>
      <c r="I48" s="23">
        <v>0</v>
      </c>
      <c r="J48" s="24">
        <v>0</v>
      </c>
      <c r="K48" s="15"/>
    </row>
    <row r="49" spans="1:1025" ht="49.5" customHeight="1" x14ac:dyDescent="0.25">
      <c r="A49" s="4"/>
      <c r="B49" s="4"/>
      <c r="C49" s="4"/>
      <c r="D49" s="4"/>
      <c r="E49" s="49" t="s">
        <v>140</v>
      </c>
      <c r="F49" s="110" t="s">
        <v>154</v>
      </c>
      <c r="G49" s="19">
        <f t="shared" si="10"/>
        <v>505899</v>
      </c>
      <c r="H49" s="24">
        <f>274000+111899+120000</f>
        <v>505899</v>
      </c>
      <c r="I49" s="23">
        <v>0</v>
      </c>
      <c r="J49" s="24">
        <v>0</v>
      </c>
      <c r="K49" s="15"/>
    </row>
    <row r="50" spans="1:1025" ht="32.25" customHeight="1" x14ac:dyDescent="0.25">
      <c r="A50" s="32" t="s">
        <v>55</v>
      </c>
      <c r="B50" s="32" t="s">
        <v>56</v>
      </c>
      <c r="C50" s="32" t="s">
        <v>53</v>
      </c>
      <c r="D50" s="22" t="s">
        <v>57</v>
      </c>
      <c r="E50" s="62"/>
      <c r="F50" s="105"/>
      <c r="G50" s="19">
        <f>H50+I50</f>
        <v>1632760</v>
      </c>
      <c r="H50" s="24">
        <f>H51+H53+H52</f>
        <v>1632760</v>
      </c>
      <c r="I50" s="24">
        <f>I51+I53+I52</f>
        <v>0</v>
      </c>
      <c r="J50" s="24">
        <f>J51+J53</f>
        <v>0</v>
      </c>
      <c r="K50" s="15"/>
    </row>
    <row r="51" spans="1:1025" ht="54" customHeight="1" x14ac:dyDescent="0.25">
      <c r="A51" s="4"/>
      <c r="B51" s="4"/>
      <c r="C51" s="4"/>
      <c r="D51" s="4"/>
      <c r="E51" s="66" t="s">
        <v>96</v>
      </c>
      <c r="F51" s="106" t="s">
        <v>97</v>
      </c>
      <c r="G51" s="19">
        <f t="shared" si="10"/>
        <v>5000</v>
      </c>
      <c r="H51" s="24">
        <v>5000</v>
      </c>
      <c r="I51" s="23">
        <v>0</v>
      </c>
      <c r="J51" s="24">
        <v>0</v>
      </c>
      <c r="K51" s="15"/>
    </row>
    <row r="52" spans="1:1025" ht="76.5" x14ac:dyDescent="0.25">
      <c r="A52" s="32"/>
      <c r="B52" s="32"/>
      <c r="C52" s="32"/>
      <c r="D52" s="32"/>
      <c r="E52" s="49" t="s">
        <v>133</v>
      </c>
      <c r="F52" s="111" t="s">
        <v>134</v>
      </c>
      <c r="G52" s="43">
        <f>H52+I52</f>
        <v>9760</v>
      </c>
      <c r="H52" s="44">
        <v>9760</v>
      </c>
      <c r="I52" s="45">
        <v>0</v>
      </c>
      <c r="J52" s="46">
        <v>0</v>
      </c>
      <c r="K52" s="15"/>
    </row>
    <row r="53" spans="1:1025" ht="39" customHeight="1" x14ac:dyDescent="0.25">
      <c r="A53" s="4"/>
      <c r="B53" s="4"/>
      <c r="C53" s="4"/>
      <c r="D53" s="4"/>
      <c r="E53" s="49" t="s">
        <v>98</v>
      </c>
      <c r="F53" s="106" t="s">
        <v>99</v>
      </c>
      <c r="G53" s="19">
        <f t="shared" si="10"/>
        <v>1618000</v>
      </c>
      <c r="H53" s="24">
        <f>914760-H52-H51-500000+1000000+200000+18000</f>
        <v>1618000</v>
      </c>
      <c r="I53" s="23">
        <v>0</v>
      </c>
      <c r="J53" s="24">
        <v>0</v>
      </c>
      <c r="K53" s="15"/>
    </row>
    <row r="54" spans="1:1025" ht="24.75" customHeight="1" x14ac:dyDescent="0.25">
      <c r="A54" s="4"/>
      <c r="B54" s="4">
        <v>7000</v>
      </c>
      <c r="C54" s="4"/>
      <c r="D54" s="4" t="s">
        <v>115</v>
      </c>
      <c r="E54" s="49"/>
      <c r="F54" s="106"/>
      <c r="G54" s="19">
        <f>G55+G56+G61+G64+G60+G62</f>
        <v>2494285</v>
      </c>
      <c r="H54" s="19">
        <f t="shared" ref="H54:J54" si="12">H55+H56+H61+H64+H60+H62</f>
        <v>764500</v>
      </c>
      <c r="I54" s="19">
        <f t="shared" si="12"/>
        <v>1729785</v>
      </c>
      <c r="J54" s="19">
        <f t="shared" si="12"/>
        <v>1729785</v>
      </c>
      <c r="K54" s="15"/>
    </row>
    <row r="55" spans="1:1025" ht="49.5" customHeight="1" x14ac:dyDescent="0.25">
      <c r="A55" s="32" t="s">
        <v>58</v>
      </c>
      <c r="B55" s="32" t="s">
        <v>59</v>
      </c>
      <c r="C55" s="32" t="s">
        <v>60</v>
      </c>
      <c r="D55" s="22" t="s">
        <v>100</v>
      </c>
      <c r="E55" s="49" t="s">
        <v>146</v>
      </c>
      <c r="F55" s="106" t="s">
        <v>147</v>
      </c>
      <c r="G55" s="19">
        <f t="shared" si="10"/>
        <v>150000</v>
      </c>
      <c r="H55" s="24">
        <f>50000+100000</f>
        <v>150000</v>
      </c>
      <c r="I55" s="23">
        <v>0</v>
      </c>
      <c r="J55" s="24">
        <v>0</v>
      </c>
      <c r="K55" s="15"/>
    </row>
    <row r="56" spans="1:1025" s="53" customFormat="1" ht="51" customHeight="1" x14ac:dyDescent="0.25">
      <c r="A56" s="47" t="s">
        <v>116</v>
      </c>
      <c r="B56" s="48" t="s">
        <v>117</v>
      </c>
      <c r="C56" s="48" t="s">
        <v>118</v>
      </c>
      <c r="D56" s="49" t="s">
        <v>119</v>
      </c>
      <c r="E56" s="49" t="s">
        <v>146</v>
      </c>
      <c r="F56" s="106" t="s">
        <v>147</v>
      </c>
      <c r="G56" s="19">
        <f t="shared" si="10"/>
        <v>650000</v>
      </c>
      <c r="H56" s="50">
        <v>0</v>
      </c>
      <c r="I56" s="50">
        <v>650000</v>
      </c>
      <c r="J56" s="50">
        <v>650000</v>
      </c>
      <c r="K56" s="51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  <c r="HB56" s="52"/>
      <c r="HC56" s="52"/>
      <c r="HD56" s="52"/>
      <c r="HE56" s="52"/>
      <c r="HF56" s="52"/>
      <c r="HG56" s="52"/>
      <c r="HH56" s="52"/>
      <c r="HI56" s="52"/>
      <c r="HJ56" s="52"/>
      <c r="HK56" s="52"/>
      <c r="HL56" s="52"/>
      <c r="HM56" s="52"/>
      <c r="HN56" s="52"/>
      <c r="HO56" s="52"/>
      <c r="HP56" s="52"/>
      <c r="HQ56" s="52"/>
      <c r="HR56" s="52"/>
      <c r="HS56" s="52"/>
      <c r="HT56" s="52"/>
      <c r="HU56" s="52"/>
      <c r="HV56" s="52"/>
      <c r="HW56" s="52"/>
      <c r="HX56" s="52"/>
      <c r="HY56" s="52"/>
      <c r="HZ56" s="52"/>
      <c r="IA56" s="52"/>
      <c r="IB56" s="52"/>
      <c r="IC56" s="52"/>
      <c r="ID56" s="52"/>
      <c r="IE56" s="52"/>
      <c r="IF56" s="52"/>
      <c r="IG56" s="52"/>
      <c r="IH56" s="52"/>
      <c r="II56" s="52"/>
      <c r="IJ56" s="52"/>
      <c r="IK56" s="52"/>
      <c r="IL56" s="52"/>
      <c r="IM56" s="52"/>
      <c r="IN56" s="52"/>
      <c r="IO56" s="52"/>
      <c r="IP56" s="52"/>
      <c r="IQ56" s="52"/>
      <c r="IR56" s="52"/>
      <c r="IS56" s="52"/>
      <c r="IT56" s="52"/>
      <c r="IU56" s="52"/>
      <c r="IV56" s="52"/>
      <c r="IW56" s="52"/>
      <c r="IX56" s="52"/>
      <c r="IY56" s="52"/>
      <c r="IZ56" s="52"/>
      <c r="JA56" s="52"/>
      <c r="JB56" s="52"/>
      <c r="JC56" s="52"/>
      <c r="JD56" s="52"/>
      <c r="JE56" s="52"/>
      <c r="JF56" s="52"/>
      <c r="JG56" s="52"/>
      <c r="JH56" s="52"/>
      <c r="JI56" s="52"/>
      <c r="JJ56" s="52"/>
      <c r="JK56" s="52"/>
      <c r="JL56" s="52"/>
      <c r="JM56" s="52"/>
      <c r="JN56" s="52"/>
      <c r="JO56" s="52"/>
      <c r="JP56" s="52"/>
      <c r="JQ56" s="52"/>
      <c r="JR56" s="52"/>
      <c r="JS56" s="52"/>
      <c r="JT56" s="52"/>
      <c r="JU56" s="52"/>
      <c r="JV56" s="52"/>
      <c r="JW56" s="52"/>
      <c r="JX56" s="52"/>
      <c r="JY56" s="52"/>
      <c r="JZ56" s="52"/>
      <c r="KA56" s="52"/>
      <c r="KB56" s="52"/>
      <c r="KC56" s="52"/>
      <c r="KD56" s="52"/>
      <c r="KE56" s="52"/>
      <c r="KF56" s="52"/>
      <c r="KG56" s="52"/>
      <c r="KH56" s="52"/>
      <c r="KI56" s="52"/>
      <c r="KJ56" s="52"/>
      <c r="KK56" s="52"/>
      <c r="KL56" s="52"/>
      <c r="KM56" s="52"/>
      <c r="KN56" s="52"/>
      <c r="KO56" s="52"/>
      <c r="KP56" s="52"/>
      <c r="KQ56" s="52"/>
      <c r="KR56" s="52"/>
      <c r="KS56" s="52"/>
      <c r="KT56" s="52"/>
      <c r="KU56" s="52"/>
      <c r="KV56" s="52"/>
      <c r="KW56" s="52"/>
      <c r="KX56" s="52"/>
      <c r="KY56" s="52"/>
      <c r="KZ56" s="52"/>
      <c r="LA56" s="52"/>
      <c r="LB56" s="52"/>
      <c r="LC56" s="52"/>
      <c r="LD56" s="52"/>
      <c r="LE56" s="52"/>
      <c r="LF56" s="52"/>
      <c r="LG56" s="52"/>
      <c r="LH56" s="52"/>
      <c r="LI56" s="52"/>
      <c r="LJ56" s="52"/>
      <c r="LK56" s="52"/>
      <c r="LL56" s="52"/>
      <c r="LM56" s="52"/>
      <c r="LN56" s="52"/>
      <c r="LO56" s="52"/>
      <c r="LP56" s="52"/>
      <c r="LQ56" s="52"/>
      <c r="LR56" s="52"/>
      <c r="LS56" s="52"/>
      <c r="LT56" s="52"/>
      <c r="LU56" s="52"/>
      <c r="LV56" s="52"/>
      <c r="LW56" s="52"/>
      <c r="LX56" s="52"/>
      <c r="LY56" s="52"/>
      <c r="LZ56" s="52"/>
      <c r="MA56" s="52"/>
      <c r="MB56" s="52"/>
      <c r="MC56" s="52"/>
      <c r="MD56" s="52"/>
      <c r="ME56" s="52"/>
      <c r="MF56" s="52"/>
      <c r="MG56" s="52"/>
      <c r="MH56" s="52"/>
      <c r="MI56" s="52"/>
      <c r="MJ56" s="52"/>
      <c r="MK56" s="52"/>
      <c r="ML56" s="52"/>
      <c r="MM56" s="52"/>
      <c r="MN56" s="52"/>
      <c r="MO56" s="52"/>
      <c r="MP56" s="52"/>
      <c r="MQ56" s="52"/>
      <c r="MR56" s="52"/>
      <c r="MS56" s="52"/>
      <c r="MT56" s="52"/>
      <c r="MU56" s="52"/>
      <c r="MV56" s="52"/>
      <c r="MW56" s="52"/>
      <c r="MX56" s="52"/>
      <c r="MY56" s="52"/>
      <c r="MZ56" s="52"/>
      <c r="NA56" s="52"/>
      <c r="NB56" s="52"/>
      <c r="NC56" s="52"/>
      <c r="ND56" s="52"/>
      <c r="NE56" s="52"/>
      <c r="NF56" s="52"/>
      <c r="NG56" s="52"/>
      <c r="NH56" s="52"/>
      <c r="NI56" s="52"/>
      <c r="NJ56" s="52"/>
      <c r="NK56" s="52"/>
      <c r="NL56" s="52"/>
      <c r="NM56" s="52"/>
      <c r="NN56" s="52"/>
      <c r="NO56" s="52"/>
      <c r="NP56" s="52"/>
      <c r="NQ56" s="52"/>
      <c r="NR56" s="52"/>
      <c r="NS56" s="52"/>
      <c r="NT56" s="52"/>
      <c r="NU56" s="52"/>
      <c r="NV56" s="52"/>
      <c r="NW56" s="52"/>
      <c r="NX56" s="52"/>
      <c r="NY56" s="52"/>
      <c r="NZ56" s="52"/>
      <c r="OA56" s="52"/>
      <c r="OB56" s="52"/>
      <c r="OC56" s="52"/>
      <c r="OD56" s="52"/>
      <c r="OE56" s="52"/>
      <c r="OF56" s="52"/>
      <c r="OG56" s="52"/>
      <c r="OH56" s="52"/>
      <c r="OI56" s="52"/>
      <c r="OJ56" s="52"/>
      <c r="OK56" s="52"/>
      <c r="OL56" s="52"/>
      <c r="OM56" s="52"/>
      <c r="ON56" s="52"/>
      <c r="OO56" s="52"/>
      <c r="OP56" s="52"/>
      <c r="OQ56" s="52"/>
      <c r="OR56" s="52"/>
      <c r="OS56" s="52"/>
      <c r="OT56" s="52"/>
      <c r="OU56" s="52"/>
      <c r="OV56" s="52"/>
      <c r="OW56" s="52"/>
      <c r="OX56" s="52"/>
      <c r="OY56" s="52"/>
      <c r="OZ56" s="52"/>
      <c r="PA56" s="52"/>
      <c r="PB56" s="52"/>
      <c r="PC56" s="52"/>
      <c r="PD56" s="52"/>
      <c r="PE56" s="52"/>
      <c r="PF56" s="52"/>
      <c r="PG56" s="52"/>
      <c r="PH56" s="52"/>
      <c r="PI56" s="52"/>
      <c r="PJ56" s="52"/>
      <c r="PK56" s="52"/>
      <c r="PL56" s="52"/>
      <c r="PM56" s="52"/>
      <c r="PN56" s="52"/>
      <c r="PO56" s="52"/>
      <c r="PP56" s="52"/>
      <c r="PQ56" s="52"/>
      <c r="PR56" s="52"/>
      <c r="PS56" s="52"/>
      <c r="PT56" s="52"/>
      <c r="PU56" s="52"/>
      <c r="PV56" s="52"/>
      <c r="PW56" s="52"/>
      <c r="PX56" s="52"/>
      <c r="PY56" s="52"/>
      <c r="PZ56" s="52"/>
      <c r="QA56" s="52"/>
      <c r="QB56" s="52"/>
      <c r="QC56" s="52"/>
      <c r="QD56" s="52"/>
      <c r="QE56" s="52"/>
      <c r="QF56" s="52"/>
      <c r="QG56" s="52"/>
      <c r="QH56" s="52"/>
      <c r="QI56" s="52"/>
      <c r="QJ56" s="52"/>
      <c r="QK56" s="52"/>
      <c r="QL56" s="52"/>
      <c r="QM56" s="52"/>
      <c r="QN56" s="52"/>
      <c r="QO56" s="52"/>
      <c r="QP56" s="52"/>
      <c r="QQ56" s="52"/>
      <c r="QR56" s="52"/>
      <c r="QS56" s="52"/>
      <c r="QT56" s="52"/>
      <c r="QU56" s="52"/>
      <c r="QV56" s="52"/>
      <c r="QW56" s="52"/>
      <c r="QX56" s="52"/>
      <c r="QY56" s="52"/>
      <c r="QZ56" s="52"/>
      <c r="RA56" s="52"/>
      <c r="RB56" s="52"/>
      <c r="RC56" s="52"/>
      <c r="RD56" s="52"/>
      <c r="RE56" s="52"/>
      <c r="RF56" s="52"/>
      <c r="RG56" s="52"/>
      <c r="RH56" s="52"/>
      <c r="RI56" s="52"/>
      <c r="RJ56" s="52"/>
      <c r="RK56" s="52"/>
      <c r="RL56" s="52"/>
      <c r="RM56" s="52"/>
      <c r="RN56" s="52"/>
      <c r="RO56" s="52"/>
      <c r="RP56" s="52"/>
      <c r="RQ56" s="52"/>
      <c r="RR56" s="52"/>
      <c r="RS56" s="52"/>
      <c r="RT56" s="52"/>
      <c r="RU56" s="52"/>
      <c r="RV56" s="52"/>
      <c r="RW56" s="52"/>
      <c r="RX56" s="52"/>
      <c r="RY56" s="52"/>
      <c r="RZ56" s="52"/>
      <c r="SA56" s="52"/>
      <c r="SB56" s="52"/>
      <c r="SC56" s="52"/>
      <c r="SD56" s="52"/>
      <c r="SE56" s="52"/>
      <c r="SF56" s="52"/>
      <c r="SG56" s="52"/>
      <c r="SH56" s="52"/>
      <c r="SI56" s="52"/>
      <c r="SJ56" s="52"/>
      <c r="SK56" s="52"/>
      <c r="SL56" s="52"/>
      <c r="SM56" s="52"/>
      <c r="SN56" s="52"/>
      <c r="SO56" s="52"/>
      <c r="SP56" s="52"/>
      <c r="SQ56" s="52"/>
      <c r="SR56" s="52"/>
      <c r="SS56" s="52"/>
      <c r="ST56" s="52"/>
      <c r="SU56" s="52"/>
      <c r="SV56" s="52"/>
      <c r="SW56" s="52"/>
      <c r="SX56" s="52"/>
      <c r="SY56" s="52"/>
      <c r="SZ56" s="52"/>
      <c r="TA56" s="52"/>
      <c r="TB56" s="52"/>
      <c r="TC56" s="52"/>
      <c r="TD56" s="52"/>
      <c r="TE56" s="52"/>
      <c r="TF56" s="52"/>
      <c r="TG56" s="52"/>
      <c r="TH56" s="52"/>
      <c r="TI56" s="52"/>
      <c r="TJ56" s="52"/>
      <c r="TK56" s="52"/>
      <c r="TL56" s="52"/>
      <c r="TM56" s="52"/>
      <c r="TN56" s="52"/>
      <c r="TO56" s="52"/>
      <c r="TP56" s="52"/>
      <c r="TQ56" s="52"/>
      <c r="TR56" s="52"/>
      <c r="TS56" s="52"/>
      <c r="TT56" s="52"/>
      <c r="TU56" s="52"/>
      <c r="TV56" s="52"/>
      <c r="TW56" s="52"/>
      <c r="TX56" s="52"/>
      <c r="TY56" s="52"/>
      <c r="TZ56" s="52"/>
      <c r="UA56" s="52"/>
      <c r="UB56" s="52"/>
      <c r="UC56" s="52"/>
      <c r="UD56" s="52"/>
      <c r="UE56" s="52"/>
      <c r="UF56" s="52"/>
      <c r="UG56" s="52"/>
      <c r="UH56" s="52"/>
      <c r="UI56" s="52"/>
      <c r="UJ56" s="52"/>
      <c r="UK56" s="52"/>
      <c r="UL56" s="52"/>
      <c r="UM56" s="52"/>
      <c r="UN56" s="52"/>
      <c r="UO56" s="52"/>
      <c r="UP56" s="52"/>
      <c r="UQ56" s="52"/>
      <c r="UR56" s="52"/>
      <c r="US56" s="52"/>
      <c r="UT56" s="52"/>
      <c r="UU56" s="52"/>
      <c r="UV56" s="52"/>
      <c r="UW56" s="52"/>
      <c r="UX56" s="52"/>
      <c r="UY56" s="52"/>
      <c r="UZ56" s="52"/>
      <c r="VA56" s="52"/>
      <c r="VB56" s="52"/>
      <c r="VC56" s="52"/>
      <c r="VD56" s="52"/>
      <c r="VE56" s="52"/>
      <c r="VF56" s="52"/>
      <c r="VG56" s="52"/>
      <c r="VH56" s="52"/>
      <c r="VI56" s="52"/>
      <c r="VJ56" s="52"/>
      <c r="VK56" s="52"/>
      <c r="VL56" s="52"/>
      <c r="VM56" s="52"/>
      <c r="VN56" s="52"/>
      <c r="VO56" s="52"/>
      <c r="VP56" s="52"/>
      <c r="VQ56" s="52"/>
      <c r="VR56" s="52"/>
      <c r="VS56" s="52"/>
      <c r="VT56" s="52"/>
      <c r="VU56" s="52"/>
      <c r="VV56" s="52"/>
      <c r="VW56" s="52"/>
      <c r="VX56" s="52"/>
      <c r="VY56" s="52"/>
      <c r="VZ56" s="52"/>
      <c r="WA56" s="52"/>
      <c r="WB56" s="52"/>
      <c r="WC56" s="52"/>
      <c r="WD56" s="52"/>
      <c r="WE56" s="52"/>
      <c r="WF56" s="52"/>
      <c r="WG56" s="52"/>
      <c r="WH56" s="52"/>
      <c r="WI56" s="52"/>
      <c r="WJ56" s="52"/>
      <c r="WK56" s="52"/>
      <c r="WL56" s="52"/>
      <c r="WM56" s="52"/>
      <c r="WN56" s="52"/>
      <c r="WO56" s="52"/>
      <c r="WP56" s="52"/>
      <c r="WQ56" s="52"/>
      <c r="WR56" s="52"/>
      <c r="WS56" s="52"/>
      <c r="WT56" s="52"/>
      <c r="WU56" s="52"/>
      <c r="WV56" s="52"/>
      <c r="WW56" s="52"/>
      <c r="WX56" s="52"/>
      <c r="WY56" s="52"/>
      <c r="WZ56" s="52"/>
      <c r="XA56" s="52"/>
      <c r="XB56" s="52"/>
      <c r="XC56" s="52"/>
      <c r="XD56" s="52"/>
      <c r="XE56" s="52"/>
      <c r="XF56" s="52"/>
      <c r="XG56" s="52"/>
      <c r="XH56" s="52"/>
      <c r="XI56" s="52"/>
      <c r="XJ56" s="52"/>
      <c r="XK56" s="52"/>
      <c r="XL56" s="52"/>
      <c r="XM56" s="52"/>
      <c r="XN56" s="52"/>
      <c r="XO56" s="52"/>
      <c r="XP56" s="52"/>
      <c r="XQ56" s="52"/>
      <c r="XR56" s="52"/>
      <c r="XS56" s="52"/>
      <c r="XT56" s="52"/>
      <c r="XU56" s="52"/>
      <c r="XV56" s="52"/>
      <c r="XW56" s="52"/>
      <c r="XX56" s="52"/>
      <c r="XY56" s="52"/>
      <c r="XZ56" s="52"/>
      <c r="YA56" s="52"/>
      <c r="YB56" s="52"/>
      <c r="YC56" s="52"/>
      <c r="YD56" s="52"/>
      <c r="YE56" s="52"/>
      <c r="YF56" s="52"/>
      <c r="YG56" s="52"/>
      <c r="YH56" s="52"/>
      <c r="YI56" s="52"/>
      <c r="YJ56" s="52"/>
      <c r="YK56" s="52"/>
      <c r="YL56" s="52"/>
      <c r="YM56" s="52"/>
      <c r="YN56" s="52"/>
      <c r="YO56" s="52"/>
      <c r="YP56" s="52"/>
      <c r="YQ56" s="52"/>
      <c r="YR56" s="52"/>
      <c r="YS56" s="52"/>
      <c r="YT56" s="52"/>
      <c r="YU56" s="52"/>
      <c r="YV56" s="52"/>
      <c r="YW56" s="52"/>
      <c r="YX56" s="52"/>
      <c r="YY56" s="52"/>
      <c r="YZ56" s="52"/>
      <c r="ZA56" s="52"/>
      <c r="ZB56" s="52"/>
      <c r="ZC56" s="52"/>
      <c r="ZD56" s="52"/>
      <c r="ZE56" s="52"/>
      <c r="ZF56" s="52"/>
      <c r="ZG56" s="52"/>
      <c r="ZH56" s="52"/>
      <c r="ZI56" s="52"/>
      <c r="ZJ56" s="52"/>
      <c r="ZK56" s="52"/>
      <c r="ZL56" s="52"/>
      <c r="ZM56" s="52"/>
      <c r="ZN56" s="52"/>
      <c r="ZO56" s="52"/>
      <c r="ZP56" s="52"/>
      <c r="ZQ56" s="52"/>
      <c r="ZR56" s="52"/>
      <c r="ZS56" s="52"/>
      <c r="ZT56" s="52"/>
      <c r="ZU56" s="52"/>
      <c r="ZV56" s="52"/>
      <c r="ZW56" s="52"/>
      <c r="ZX56" s="52"/>
      <c r="ZY56" s="52"/>
      <c r="ZZ56" s="52"/>
      <c r="AAA56" s="52"/>
      <c r="AAB56" s="52"/>
      <c r="AAC56" s="52"/>
      <c r="AAD56" s="52"/>
      <c r="AAE56" s="52"/>
      <c r="AAF56" s="52"/>
      <c r="AAG56" s="52"/>
      <c r="AAH56" s="52"/>
      <c r="AAI56" s="52"/>
      <c r="AAJ56" s="52"/>
      <c r="AAK56" s="52"/>
      <c r="AAL56" s="52"/>
      <c r="AAM56" s="52"/>
      <c r="AAN56" s="52"/>
      <c r="AAO56" s="52"/>
      <c r="AAP56" s="52"/>
      <c r="AAQ56" s="52"/>
      <c r="AAR56" s="52"/>
      <c r="AAS56" s="52"/>
      <c r="AAT56" s="52"/>
      <c r="AAU56" s="52"/>
      <c r="AAV56" s="52"/>
      <c r="AAW56" s="52"/>
      <c r="AAX56" s="52"/>
      <c r="AAY56" s="52"/>
      <c r="AAZ56" s="52"/>
      <c r="ABA56" s="52"/>
      <c r="ABB56" s="52"/>
      <c r="ABC56" s="52"/>
      <c r="ABD56" s="52"/>
      <c r="ABE56" s="52"/>
      <c r="ABF56" s="52"/>
      <c r="ABG56" s="52"/>
      <c r="ABH56" s="52"/>
      <c r="ABI56" s="52"/>
      <c r="ABJ56" s="52"/>
      <c r="ABK56" s="52"/>
      <c r="ABL56" s="52"/>
      <c r="ABM56" s="52"/>
      <c r="ABN56" s="52"/>
      <c r="ABO56" s="52"/>
      <c r="ABP56" s="52"/>
      <c r="ABQ56" s="52"/>
      <c r="ABR56" s="52"/>
      <c r="ABS56" s="52"/>
      <c r="ABT56" s="52"/>
      <c r="ABU56" s="52"/>
      <c r="ABV56" s="52"/>
      <c r="ABW56" s="52"/>
      <c r="ABX56" s="52"/>
      <c r="ABY56" s="52"/>
      <c r="ABZ56" s="52"/>
      <c r="ACA56" s="52"/>
      <c r="ACB56" s="52"/>
      <c r="ACC56" s="52"/>
      <c r="ACD56" s="52"/>
      <c r="ACE56" s="52"/>
      <c r="ACF56" s="52"/>
      <c r="ACG56" s="52"/>
      <c r="ACH56" s="52"/>
      <c r="ACI56" s="52"/>
      <c r="ACJ56" s="52"/>
      <c r="ACK56" s="52"/>
      <c r="ACL56" s="52"/>
      <c r="ACM56" s="52"/>
      <c r="ACN56" s="52"/>
      <c r="ACO56" s="52"/>
      <c r="ACP56" s="52"/>
      <c r="ACQ56" s="52"/>
      <c r="ACR56" s="52"/>
      <c r="ACS56" s="52"/>
      <c r="ACT56" s="52"/>
      <c r="ACU56" s="52"/>
      <c r="ACV56" s="52"/>
      <c r="ACW56" s="52"/>
      <c r="ACX56" s="52"/>
      <c r="ACY56" s="52"/>
      <c r="ACZ56" s="52"/>
      <c r="ADA56" s="52"/>
      <c r="ADB56" s="52"/>
      <c r="ADC56" s="52"/>
      <c r="ADD56" s="52"/>
      <c r="ADE56" s="52"/>
      <c r="ADF56" s="52"/>
      <c r="ADG56" s="52"/>
      <c r="ADH56" s="52"/>
      <c r="ADI56" s="52"/>
      <c r="ADJ56" s="52"/>
      <c r="ADK56" s="52"/>
      <c r="ADL56" s="52"/>
      <c r="ADM56" s="52"/>
      <c r="ADN56" s="52"/>
      <c r="ADO56" s="52"/>
      <c r="ADP56" s="52"/>
      <c r="ADQ56" s="52"/>
      <c r="ADR56" s="52"/>
      <c r="ADS56" s="52"/>
      <c r="ADT56" s="52"/>
      <c r="ADU56" s="52"/>
      <c r="ADV56" s="52"/>
      <c r="ADW56" s="52"/>
      <c r="ADX56" s="52"/>
      <c r="ADY56" s="52"/>
      <c r="ADZ56" s="52"/>
      <c r="AEA56" s="52"/>
      <c r="AEB56" s="52"/>
      <c r="AEC56" s="52"/>
      <c r="AED56" s="52"/>
      <c r="AEE56" s="52"/>
      <c r="AEF56" s="52"/>
      <c r="AEG56" s="52"/>
      <c r="AEH56" s="52"/>
      <c r="AEI56" s="52"/>
      <c r="AEJ56" s="52"/>
      <c r="AEK56" s="52"/>
      <c r="AEL56" s="52"/>
      <c r="AEM56" s="52"/>
      <c r="AEN56" s="52"/>
      <c r="AEO56" s="52"/>
      <c r="AEP56" s="52"/>
      <c r="AEQ56" s="52"/>
      <c r="AER56" s="52"/>
      <c r="AES56" s="52"/>
      <c r="AET56" s="52"/>
      <c r="AEU56" s="52"/>
      <c r="AEV56" s="52"/>
      <c r="AEW56" s="52"/>
      <c r="AEX56" s="52"/>
      <c r="AEY56" s="52"/>
      <c r="AEZ56" s="52"/>
      <c r="AFA56" s="52"/>
      <c r="AFB56" s="52"/>
      <c r="AFC56" s="52"/>
      <c r="AFD56" s="52"/>
      <c r="AFE56" s="52"/>
      <c r="AFF56" s="52"/>
      <c r="AFG56" s="52"/>
      <c r="AFH56" s="52"/>
      <c r="AFI56" s="52"/>
      <c r="AFJ56" s="52"/>
      <c r="AFK56" s="52"/>
      <c r="AFL56" s="52"/>
      <c r="AFM56" s="52"/>
      <c r="AFN56" s="52"/>
      <c r="AFO56" s="52"/>
      <c r="AFP56" s="52"/>
      <c r="AFQ56" s="52"/>
      <c r="AFR56" s="52"/>
      <c r="AFS56" s="52"/>
      <c r="AFT56" s="52"/>
      <c r="AFU56" s="52"/>
      <c r="AFV56" s="52"/>
      <c r="AFW56" s="52"/>
      <c r="AFX56" s="52"/>
      <c r="AFY56" s="52"/>
      <c r="AFZ56" s="52"/>
      <c r="AGA56" s="52"/>
      <c r="AGB56" s="52"/>
      <c r="AGC56" s="52"/>
      <c r="AGD56" s="52"/>
      <c r="AGE56" s="52"/>
      <c r="AGF56" s="52"/>
      <c r="AGG56" s="52"/>
      <c r="AGH56" s="52"/>
      <c r="AGI56" s="52"/>
      <c r="AGJ56" s="52"/>
      <c r="AGK56" s="52"/>
      <c r="AGL56" s="52"/>
      <c r="AGM56" s="52"/>
      <c r="AGN56" s="52"/>
      <c r="AGO56" s="52"/>
      <c r="AGP56" s="52"/>
      <c r="AGQ56" s="52"/>
      <c r="AGR56" s="52"/>
      <c r="AGS56" s="52"/>
      <c r="AGT56" s="52"/>
      <c r="AGU56" s="52"/>
      <c r="AGV56" s="52"/>
      <c r="AGW56" s="52"/>
      <c r="AGX56" s="52"/>
      <c r="AGY56" s="52"/>
      <c r="AGZ56" s="52"/>
      <c r="AHA56" s="52"/>
      <c r="AHB56" s="52"/>
      <c r="AHC56" s="52"/>
      <c r="AHD56" s="52"/>
      <c r="AHE56" s="52"/>
      <c r="AHF56" s="52"/>
      <c r="AHG56" s="52"/>
      <c r="AHH56" s="52"/>
      <c r="AHI56" s="52"/>
      <c r="AHJ56" s="52"/>
      <c r="AHK56" s="52"/>
      <c r="AHL56" s="52"/>
      <c r="AHM56" s="52"/>
      <c r="AHN56" s="52"/>
      <c r="AHO56" s="52"/>
      <c r="AHP56" s="52"/>
      <c r="AHQ56" s="52"/>
      <c r="AHR56" s="52"/>
      <c r="AHS56" s="52"/>
      <c r="AHT56" s="52"/>
      <c r="AHU56" s="52"/>
      <c r="AHV56" s="52"/>
      <c r="AHW56" s="52"/>
      <c r="AHX56" s="52"/>
      <c r="AHY56" s="52"/>
      <c r="AHZ56" s="52"/>
      <c r="AIA56" s="52"/>
      <c r="AIB56" s="52"/>
      <c r="AIC56" s="52"/>
      <c r="AID56" s="52"/>
      <c r="AIE56" s="52"/>
      <c r="AIF56" s="52"/>
      <c r="AIG56" s="52"/>
      <c r="AIH56" s="52"/>
      <c r="AII56" s="52"/>
      <c r="AIJ56" s="52"/>
      <c r="AIK56" s="52"/>
      <c r="AIL56" s="52"/>
      <c r="AIM56" s="52"/>
      <c r="AIN56" s="52"/>
      <c r="AIO56" s="52"/>
      <c r="AIP56" s="52"/>
      <c r="AIQ56" s="52"/>
      <c r="AIR56" s="52"/>
      <c r="AIS56" s="52"/>
      <c r="AIT56" s="52"/>
      <c r="AIU56" s="52"/>
      <c r="AIV56" s="52"/>
      <c r="AIW56" s="52"/>
      <c r="AIX56" s="52"/>
      <c r="AIY56" s="52"/>
      <c r="AIZ56" s="52"/>
      <c r="AJA56" s="52"/>
      <c r="AJB56" s="52"/>
      <c r="AJC56" s="52"/>
      <c r="AJD56" s="52"/>
      <c r="AJE56" s="52"/>
      <c r="AJF56" s="52"/>
      <c r="AJG56" s="52"/>
      <c r="AJH56" s="52"/>
      <c r="AJI56" s="52"/>
      <c r="AJJ56" s="52"/>
      <c r="AJK56" s="52"/>
      <c r="AJL56" s="52"/>
      <c r="AJM56" s="52"/>
      <c r="AJN56" s="52"/>
      <c r="AJO56" s="52"/>
      <c r="AJP56" s="52"/>
      <c r="AJQ56" s="52"/>
      <c r="AJR56" s="52"/>
      <c r="AJS56" s="52"/>
      <c r="AJT56" s="52"/>
      <c r="AJU56" s="52"/>
      <c r="AJV56" s="52"/>
      <c r="AJW56" s="52"/>
      <c r="AJX56" s="52"/>
      <c r="AJY56" s="52"/>
      <c r="AJZ56" s="52"/>
      <c r="AKA56" s="52"/>
      <c r="AKB56" s="52"/>
      <c r="AKC56" s="52"/>
      <c r="AKD56" s="52"/>
      <c r="AKE56" s="52"/>
      <c r="AKF56" s="52"/>
      <c r="AKG56" s="52"/>
      <c r="AKH56" s="52"/>
      <c r="AKI56" s="52"/>
      <c r="AKJ56" s="52"/>
      <c r="AKK56" s="52"/>
      <c r="AKL56" s="52"/>
      <c r="AKM56" s="52"/>
      <c r="AKN56" s="52"/>
      <c r="AKO56" s="52"/>
      <c r="AKP56" s="52"/>
      <c r="AKQ56" s="52"/>
      <c r="AKR56" s="52"/>
      <c r="AKS56" s="52"/>
      <c r="AKT56" s="52"/>
      <c r="AKU56" s="52"/>
      <c r="AKV56" s="52"/>
      <c r="AKW56" s="52"/>
      <c r="AKX56" s="52"/>
      <c r="AKY56" s="52"/>
      <c r="AKZ56" s="52"/>
      <c r="ALA56" s="52"/>
      <c r="ALB56" s="52"/>
      <c r="ALC56" s="52"/>
      <c r="ALD56" s="52"/>
      <c r="ALE56" s="52"/>
      <c r="ALF56" s="52"/>
      <c r="ALG56" s="52"/>
      <c r="ALH56" s="52"/>
      <c r="ALI56" s="52"/>
      <c r="ALJ56" s="52"/>
      <c r="ALK56" s="52"/>
      <c r="ALL56" s="52"/>
      <c r="ALM56" s="52"/>
      <c r="ALN56" s="52"/>
      <c r="ALO56" s="52"/>
      <c r="ALP56" s="52"/>
      <c r="ALQ56" s="52"/>
      <c r="ALR56" s="52"/>
      <c r="ALS56" s="52"/>
      <c r="ALT56" s="52"/>
      <c r="ALU56" s="52"/>
      <c r="ALV56" s="52"/>
      <c r="ALW56" s="52"/>
      <c r="ALX56" s="52"/>
      <c r="ALY56" s="52"/>
      <c r="ALZ56" s="52"/>
      <c r="AMA56" s="52"/>
      <c r="AMB56" s="52"/>
      <c r="AMC56" s="52"/>
      <c r="AMD56" s="52"/>
      <c r="AME56" s="52"/>
      <c r="AMF56" s="52"/>
      <c r="AMG56" s="52"/>
      <c r="AMH56" s="52"/>
      <c r="AMI56" s="52"/>
      <c r="AMJ56" s="52"/>
      <c r="AMK56" s="52"/>
    </row>
    <row r="57" spans="1:1025" ht="27.75" customHeight="1" x14ac:dyDescent="0.25">
      <c r="A57" s="135" t="s">
        <v>79</v>
      </c>
      <c r="B57" s="135" t="s">
        <v>11</v>
      </c>
      <c r="C57" s="135" t="s">
        <v>12</v>
      </c>
      <c r="D57" s="135" t="s">
        <v>81</v>
      </c>
      <c r="E57" s="136" t="s">
        <v>82</v>
      </c>
      <c r="F57" s="134" t="s">
        <v>83</v>
      </c>
      <c r="G57" s="135" t="s">
        <v>1</v>
      </c>
      <c r="H57" s="135" t="s">
        <v>10</v>
      </c>
      <c r="I57" s="135" t="s">
        <v>2</v>
      </c>
      <c r="J57" s="135"/>
      <c r="K57" s="15"/>
    </row>
    <row r="58" spans="1:1025" ht="128.25" customHeight="1" x14ac:dyDescent="0.25">
      <c r="A58" s="135"/>
      <c r="B58" s="135"/>
      <c r="C58" s="135"/>
      <c r="D58" s="135"/>
      <c r="E58" s="136"/>
      <c r="F58" s="134"/>
      <c r="G58" s="135"/>
      <c r="H58" s="135"/>
      <c r="I58" s="16" t="s">
        <v>3</v>
      </c>
      <c r="J58" s="87" t="s">
        <v>13</v>
      </c>
      <c r="K58" s="15"/>
    </row>
    <row r="59" spans="1:1025" x14ac:dyDescent="0.25">
      <c r="A59" s="87" t="s">
        <v>4</v>
      </c>
      <c r="B59" s="87" t="s">
        <v>5</v>
      </c>
      <c r="C59" s="87" t="s">
        <v>6</v>
      </c>
      <c r="D59" s="87" t="s">
        <v>7</v>
      </c>
      <c r="E59" s="88" t="s">
        <v>8</v>
      </c>
      <c r="F59" s="104" t="s">
        <v>9</v>
      </c>
      <c r="G59" s="87" t="s">
        <v>84</v>
      </c>
      <c r="H59" s="87" t="s">
        <v>85</v>
      </c>
      <c r="I59" s="16" t="s">
        <v>86</v>
      </c>
      <c r="J59" s="17" t="s">
        <v>87</v>
      </c>
      <c r="K59" s="15"/>
    </row>
    <row r="60" spans="1:1025" s="53" customFormat="1" ht="51" customHeight="1" x14ac:dyDescent="0.25">
      <c r="A60" s="47" t="s">
        <v>159</v>
      </c>
      <c r="B60" s="81">
        <v>7351</v>
      </c>
      <c r="C60" s="81" t="s">
        <v>118</v>
      </c>
      <c r="D60" s="82" t="s">
        <v>160</v>
      </c>
      <c r="E60" s="49" t="s">
        <v>146</v>
      </c>
      <c r="F60" s="106" t="s">
        <v>147</v>
      </c>
      <c r="G60" s="19">
        <f t="shared" ref="G60" si="13">H60+I60</f>
        <v>1000000</v>
      </c>
      <c r="H60" s="50">
        <v>0</v>
      </c>
      <c r="I60" s="50">
        <v>1000000</v>
      </c>
      <c r="J60" s="50">
        <v>1000000</v>
      </c>
      <c r="K60" s="51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2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2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2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2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2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2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2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2"/>
      <c r="KS60" s="52"/>
      <c r="KT60" s="52"/>
      <c r="KU60" s="52"/>
      <c r="KV60" s="52"/>
      <c r="KW60" s="52"/>
      <c r="KX60" s="52"/>
      <c r="KY60" s="52"/>
      <c r="KZ60" s="52"/>
      <c r="LA60" s="52"/>
      <c r="LB60" s="52"/>
      <c r="LC60" s="52"/>
      <c r="LD60" s="52"/>
      <c r="LE60" s="52"/>
      <c r="LF60" s="52"/>
      <c r="LG60" s="52"/>
      <c r="LH60" s="52"/>
      <c r="LI60" s="52"/>
      <c r="LJ60" s="52"/>
      <c r="LK60" s="52"/>
      <c r="LL60" s="52"/>
      <c r="LM60" s="52"/>
      <c r="LN60" s="52"/>
      <c r="LO60" s="52"/>
      <c r="LP60" s="52"/>
      <c r="LQ60" s="52"/>
      <c r="LR60" s="52"/>
      <c r="LS60" s="52"/>
      <c r="LT60" s="52"/>
      <c r="LU60" s="52"/>
      <c r="LV60" s="52"/>
      <c r="LW60" s="52"/>
      <c r="LX60" s="52"/>
      <c r="LY60" s="52"/>
      <c r="LZ60" s="52"/>
      <c r="MA60" s="52"/>
      <c r="MB60" s="52"/>
      <c r="MC60" s="52"/>
      <c r="MD60" s="52"/>
      <c r="ME60" s="52"/>
      <c r="MF60" s="52"/>
      <c r="MG60" s="52"/>
      <c r="MH60" s="52"/>
      <c r="MI60" s="52"/>
      <c r="MJ60" s="52"/>
      <c r="MK60" s="52"/>
      <c r="ML60" s="52"/>
      <c r="MM60" s="52"/>
      <c r="MN60" s="52"/>
      <c r="MO60" s="52"/>
      <c r="MP60" s="52"/>
      <c r="MQ60" s="52"/>
      <c r="MR60" s="52"/>
      <c r="MS60" s="52"/>
      <c r="MT60" s="52"/>
      <c r="MU60" s="52"/>
      <c r="MV60" s="52"/>
      <c r="MW60" s="52"/>
      <c r="MX60" s="52"/>
      <c r="MY60" s="52"/>
      <c r="MZ60" s="52"/>
      <c r="NA60" s="52"/>
      <c r="NB60" s="52"/>
      <c r="NC60" s="52"/>
      <c r="ND60" s="52"/>
      <c r="NE60" s="52"/>
      <c r="NF60" s="52"/>
      <c r="NG60" s="52"/>
      <c r="NH60" s="52"/>
      <c r="NI60" s="52"/>
      <c r="NJ60" s="52"/>
      <c r="NK60" s="52"/>
      <c r="NL60" s="52"/>
      <c r="NM60" s="52"/>
      <c r="NN60" s="52"/>
      <c r="NO60" s="52"/>
      <c r="NP60" s="52"/>
      <c r="NQ60" s="52"/>
      <c r="NR60" s="52"/>
      <c r="NS60" s="52"/>
      <c r="NT60" s="52"/>
      <c r="NU60" s="52"/>
      <c r="NV60" s="52"/>
      <c r="NW60" s="52"/>
      <c r="NX60" s="52"/>
      <c r="NY60" s="52"/>
      <c r="NZ60" s="52"/>
      <c r="OA60" s="52"/>
      <c r="OB60" s="52"/>
      <c r="OC60" s="52"/>
      <c r="OD60" s="52"/>
      <c r="OE60" s="52"/>
      <c r="OF60" s="52"/>
      <c r="OG60" s="52"/>
      <c r="OH60" s="52"/>
      <c r="OI60" s="52"/>
      <c r="OJ60" s="52"/>
      <c r="OK60" s="52"/>
      <c r="OL60" s="52"/>
      <c r="OM60" s="52"/>
      <c r="ON60" s="52"/>
      <c r="OO60" s="52"/>
      <c r="OP60" s="52"/>
      <c r="OQ60" s="52"/>
      <c r="OR60" s="52"/>
      <c r="OS60" s="52"/>
      <c r="OT60" s="52"/>
      <c r="OU60" s="52"/>
      <c r="OV60" s="52"/>
      <c r="OW60" s="52"/>
      <c r="OX60" s="52"/>
      <c r="OY60" s="52"/>
      <c r="OZ60" s="52"/>
      <c r="PA60" s="52"/>
      <c r="PB60" s="52"/>
      <c r="PC60" s="52"/>
      <c r="PD60" s="52"/>
      <c r="PE60" s="52"/>
      <c r="PF60" s="52"/>
      <c r="PG60" s="52"/>
      <c r="PH60" s="52"/>
      <c r="PI60" s="52"/>
      <c r="PJ60" s="52"/>
      <c r="PK60" s="52"/>
      <c r="PL60" s="52"/>
      <c r="PM60" s="52"/>
      <c r="PN60" s="52"/>
      <c r="PO60" s="52"/>
      <c r="PP60" s="52"/>
      <c r="PQ60" s="52"/>
      <c r="PR60" s="52"/>
      <c r="PS60" s="52"/>
      <c r="PT60" s="52"/>
      <c r="PU60" s="52"/>
      <c r="PV60" s="52"/>
      <c r="PW60" s="52"/>
      <c r="PX60" s="52"/>
      <c r="PY60" s="52"/>
      <c r="PZ60" s="52"/>
      <c r="QA60" s="52"/>
      <c r="QB60" s="52"/>
      <c r="QC60" s="52"/>
      <c r="QD60" s="52"/>
      <c r="QE60" s="52"/>
      <c r="QF60" s="52"/>
      <c r="QG60" s="52"/>
      <c r="QH60" s="52"/>
      <c r="QI60" s="52"/>
      <c r="QJ60" s="52"/>
      <c r="QK60" s="52"/>
      <c r="QL60" s="52"/>
      <c r="QM60" s="52"/>
      <c r="QN60" s="52"/>
      <c r="QO60" s="52"/>
      <c r="QP60" s="52"/>
      <c r="QQ60" s="52"/>
      <c r="QR60" s="52"/>
      <c r="QS60" s="52"/>
      <c r="QT60" s="52"/>
      <c r="QU60" s="52"/>
      <c r="QV60" s="52"/>
      <c r="QW60" s="52"/>
      <c r="QX60" s="52"/>
      <c r="QY60" s="52"/>
      <c r="QZ60" s="52"/>
      <c r="RA60" s="52"/>
      <c r="RB60" s="52"/>
      <c r="RC60" s="52"/>
      <c r="RD60" s="52"/>
      <c r="RE60" s="52"/>
      <c r="RF60" s="52"/>
      <c r="RG60" s="52"/>
      <c r="RH60" s="52"/>
      <c r="RI60" s="52"/>
      <c r="RJ60" s="52"/>
      <c r="RK60" s="52"/>
      <c r="RL60" s="52"/>
      <c r="RM60" s="52"/>
      <c r="RN60" s="52"/>
      <c r="RO60" s="52"/>
      <c r="RP60" s="52"/>
      <c r="RQ60" s="52"/>
      <c r="RR60" s="52"/>
      <c r="RS60" s="52"/>
      <c r="RT60" s="52"/>
      <c r="RU60" s="52"/>
      <c r="RV60" s="52"/>
      <c r="RW60" s="52"/>
      <c r="RX60" s="52"/>
      <c r="RY60" s="52"/>
      <c r="RZ60" s="52"/>
      <c r="SA60" s="52"/>
      <c r="SB60" s="52"/>
      <c r="SC60" s="52"/>
      <c r="SD60" s="52"/>
      <c r="SE60" s="52"/>
      <c r="SF60" s="52"/>
      <c r="SG60" s="52"/>
      <c r="SH60" s="52"/>
      <c r="SI60" s="52"/>
      <c r="SJ60" s="52"/>
      <c r="SK60" s="52"/>
      <c r="SL60" s="52"/>
      <c r="SM60" s="52"/>
      <c r="SN60" s="52"/>
      <c r="SO60" s="52"/>
      <c r="SP60" s="52"/>
      <c r="SQ60" s="52"/>
      <c r="SR60" s="52"/>
      <c r="SS60" s="52"/>
      <c r="ST60" s="52"/>
      <c r="SU60" s="52"/>
      <c r="SV60" s="52"/>
      <c r="SW60" s="52"/>
      <c r="SX60" s="52"/>
      <c r="SY60" s="52"/>
      <c r="SZ60" s="52"/>
      <c r="TA60" s="52"/>
      <c r="TB60" s="52"/>
      <c r="TC60" s="52"/>
      <c r="TD60" s="52"/>
      <c r="TE60" s="52"/>
      <c r="TF60" s="52"/>
      <c r="TG60" s="52"/>
      <c r="TH60" s="52"/>
      <c r="TI60" s="52"/>
      <c r="TJ60" s="52"/>
      <c r="TK60" s="52"/>
      <c r="TL60" s="52"/>
      <c r="TM60" s="52"/>
      <c r="TN60" s="52"/>
      <c r="TO60" s="52"/>
      <c r="TP60" s="52"/>
      <c r="TQ60" s="52"/>
      <c r="TR60" s="52"/>
      <c r="TS60" s="52"/>
      <c r="TT60" s="52"/>
      <c r="TU60" s="52"/>
      <c r="TV60" s="52"/>
      <c r="TW60" s="52"/>
      <c r="TX60" s="52"/>
      <c r="TY60" s="52"/>
      <c r="TZ60" s="52"/>
      <c r="UA60" s="52"/>
      <c r="UB60" s="52"/>
      <c r="UC60" s="52"/>
      <c r="UD60" s="52"/>
      <c r="UE60" s="52"/>
      <c r="UF60" s="52"/>
      <c r="UG60" s="52"/>
      <c r="UH60" s="52"/>
      <c r="UI60" s="52"/>
      <c r="UJ60" s="52"/>
      <c r="UK60" s="52"/>
      <c r="UL60" s="52"/>
      <c r="UM60" s="52"/>
      <c r="UN60" s="52"/>
      <c r="UO60" s="52"/>
      <c r="UP60" s="52"/>
      <c r="UQ60" s="52"/>
      <c r="UR60" s="52"/>
      <c r="US60" s="52"/>
      <c r="UT60" s="52"/>
      <c r="UU60" s="52"/>
      <c r="UV60" s="52"/>
      <c r="UW60" s="52"/>
      <c r="UX60" s="52"/>
      <c r="UY60" s="52"/>
      <c r="UZ60" s="52"/>
      <c r="VA60" s="52"/>
      <c r="VB60" s="52"/>
      <c r="VC60" s="52"/>
      <c r="VD60" s="52"/>
      <c r="VE60" s="52"/>
      <c r="VF60" s="52"/>
      <c r="VG60" s="52"/>
      <c r="VH60" s="52"/>
      <c r="VI60" s="52"/>
      <c r="VJ60" s="52"/>
      <c r="VK60" s="52"/>
      <c r="VL60" s="52"/>
      <c r="VM60" s="52"/>
      <c r="VN60" s="52"/>
      <c r="VO60" s="52"/>
      <c r="VP60" s="52"/>
      <c r="VQ60" s="52"/>
      <c r="VR60" s="52"/>
      <c r="VS60" s="52"/>
      <c r="VT60" s="52"/>
      <c r="VU60" s="52"/>
      <c r="VV60" s="52"/>
      <c r="VW60" s="52"/>
      <c r="VX60" s="52"/>
      <c r="VY60" s="52"/>
      <c r="VZ60" s="52"/>
      <c r="WA60" s="52"/>
      <c r="WB60" s="52"/>
      <c r="WC60" s="52"/>
      <c r="WD60" s="52"/>
      <c r="WE60" s="52"/>
      <c r="WF60" s="52"/>
      <c r="WG60" s="52"/>
      <c r="WH60" s="52"/>
      <c r="WI60" s="52"/>
      <c r="WJ60" s="52"/>
      <c r="WK60" s="52"/>
      <c r="WL60" s="52"/>
      <c r="WM60" s="52"/>
      <c r="WN60" s="52"/>
      <c r="WO60" s="52"/>
      <c r="WP60" s="52"/>
      <c r="WQ60" s="52"/>
      <c r="WR60" s="52"/>
      <c r="WS60" s="52"/>
      <c r="WT60" s="52"/>
      <c r="WU60" s="52"/>
      <c r="WV60" s="52"/>
      <c r="WW60" s="52"/>
      <c r="WX60" s="52"/>
      <c r="WY60" s="52"/>
      <c r="WZ60" s="52"/>
      <c r="XA60" s="52"/>
      <c r="XB60" s="52"/>
      <c r="XC60" s="52"/>
      <c r="XD60" s="52"/>
      <c r="XE60" s="52"/>
      <c r="XF60" s="52"/>
      <c r="XG60" s="52"/>
      <c r="XH60" s="52"/>
      <c r="XI60" s="52"/>
      <c r="XJ60" s="52"/>
      <c r="XK60" s="52"/>
      <c r="XL60" s="52"/>
      <c r="XM60" s="52"/>
      <c r="XN60" s="52"/>
      <c r="XO60" s="52"/>
      <c r="XP60" s="52"/>
      <c r="XQ60" s="52"/>
      <c r="XR60" s="52"/>
      <c r="XS60" s="52"/>
      <c r="XT60" s="52"/>
      <c r="XU60" s="52"/>
      <c r="XV60" s="52"/>
      <c r="XW60" s="52"/>
      <c r="XX60" s="52"/>
      <c r="XY60" s="52"/>
      <c r="XZ60" s="52"/>
      <c r="YA60" s="52"/>
      <c r="YB60" s="52"/>
      <c r="YC60" s="52"/>
      <c r="YD60" s="52"/>
      <c r="YE60" s="52"/>
      <c r="YF60" s="52"/>
      <c r="YG60" s="52"/>
      <c r="YH60" s="52"/>
      <c r="YI60" s="52"/>
      <c r="YJ60" s="52"/>
      <c r="YK60" s="52"/>
      <c r="YL60" s="52"/>
      <c r="YM60" s="52"/>
      <c r="YN60" s="52"/>
      <c r="YO60" s="52"/>
      <c r="YP60" s="52"/>
      <c r="YQ60" s="52"/>
      <c r="YR60" s="52"/>
      <c r="YS60" s="52"/>
      <c r="YT60" s="52"/>
      <c r="YU60" s="52"/>
      <c r="YV60" s="52"/>
      <c r="YW60" s="52"/>
      <c r="YX60" s="52"/>
      <c r="YY60" s="52"/>
      <c r="YZ60" s="52"/>
      <c r="ZA60" s="52"/>
      <c r="ZB60" s="52"/>
      <c r="ZC60" s="52"/>
      <c r="ZD60" s="52"/>
      <c r="ZE60" s="52"/>
      <c r="ZF60" s="52"/>
      <c r="ZG60" s="52"/>
      <c r="ZH60" s="52"/>
      <c r="ZI60" s="52"/>
      <c r="ZJ60" s="52"/>
      <c r="ZK60" s="52"/>
      <c r="ZL60" s="52"/>
      <c r="ZM60" s="52"/>
      <c r="ZN60" s="52"/>
      <c r="ZO60" s="52"/>
      <c r="ZP60" s="52"/>
      <c r="ZQ60" s="52"/>
      <c r="ZR60" s="52"/>
      <c r="ZS60" s="52"/>
      <c r="ZT60" s="52"/>
      <c r="ZU60" s="52"/>
      <c r="ZV60" s="52"/>
      <c r="ZW60" s="52"/>
      <c r="ZX60" s="52"/>
      <c r="ZY60" s="52"/>
      <c r="ZZ60" s="52"/>
      <c r="AAA60" s="52"/>
      <c r="AAB60" s="52"/>
      <c r="AAC60" s="52"/>
      <c r="AAD60" s="52"/>
      <c r="AAE60" s="52"/>
      <c r="AAF60" s="52"/>
      <c r="AAG60" s="52"/>
      <c r="AAH60" s="52"/>
      <c r="AAI60" s="52"/>
      <c r="AAJ60" s="52"/>
      <c r="AAK60" s="52"/>
      <c r="AAL60" s="52"/>
      <c r="AAM60" s="52"/>
      <c r="AAN60" s="52"/>
      <c r="AAO60" s="52"/>
      <c r="AAP60" s="52"/>
      <c r="AAQ60" s="52"/>
      <c r="AAR60" s="52"/>
      <c r="AAS60" s="52"/>
      <c r="AAT60" s="52"/>
      <c r="AAU60" s="52"/>
      <c r="AAV60" s="52"/>
      <c r="AAW60" s="52"/>
      <c r="AAX60" s="52"/>
      <c r="AAY60" s="52"/>
      <c r="AAZ60" s="52"/>
      <c r="ABA60" s="52"/>
      <c r="ABB60" s="52"/>
      <c r="ABC60" s="52"/>
      <c r="ABD60" s="52"/>
      <c r="ABE60" s="52"/>
      <c r="ABF60" s="52"/>
      <c r="ABG60" s="52"/>
      <c r="ABH60" s="52"/>
      <c r="ABI60" s="52"/>
      <c r="ABJ60" s="52"/>
      <c r="ABK60" s="52"/>
      <c r="ABL60" s="52"/>
      <c r="ABM60" s="52"/>
      <c r="ABN60" s="52"/>
      <c r="ABO60" s="52"/>
      <c r="ABP60" s="52"/>
      <c r="ABQ60" s="52"/>
      <c r="ABR60" s="52"/>
      <c r="ABS60" s="52"/>
      <c r="ABT60" s="52"/>
      <c r="ABU60" s="52"/>
      <c r="ABV60" s="52"/>
      <c r="ABW60" s="52"/>
      <c r="ABX60" s="52"/>
      <c r="ABY60" s="52"/>
      <c r="ABZ60" s="52"/>
      <c r="ACA60" s="52"/>
      <c r="ACB60" s="52"/>
      <c r="ACC60" s="52"/>
      <c r="ACD60" s="52"/>
      <c r="ACE60" s="52"/>
      <c r="ACF60" s="52"/>
      <c r="ACG60" s="52"/>
      <c r="ACH60" s="52"/>
      <c r="ACI60" s="52"/>
      <c r="ACJ60" s="52"/>
      <c r="ACK60" s="52"/>
      <c r="ACL60" s="52"/>
      <c r="ACM60" s="52"/>
      <c r="ACN60" s="52"/>
      <c r="ACO60" s="52"/>
      <c r="ACP60" s="52"/>
      <c r="ACQ60" s="52"/>
      <c r="ACR60" s="52"/>
      <c r="ACS60" s="52"/>
      <c r="ACT60" s="52"/>
      <c r="ACU60" s="52"/>
      <c r="ACV60" s="52"/>
      <c r="ACW60" s="52"/>
      <c r="ACX60" s="52"/>
      <c r="ACY60" s="52"/>
      <c r="ACZ60" s="52"/>
      <c r="ADA60" s="52"/>
      <c r="ADB60" s="52"/>
      <c r="ADC60" s="52"/>
      <c r="ADD60" s="52"/>
      <c r="ADE60" s="52"/>
      <c r="ADF60" s="52"/>
      <c r="ADG60" s="52"/>
      <c r="ADH60" s="52"/>
      <c r="ADI60" s="52"/>
      <c r="ADJ60" s="52"/>
      <c r="ADK60" s="52"/>
      <c r="ADL60" s="52"/>
      <c r="ADM60" s="52"/>
      <c r="ADN60" s="52"/>
      <c r="ADO60" s="52"/>
      <c r="ADP60" s="52"/>
      <c r="ADQ60" s="52"/>
      <c r="ADR60" s="52"/>
      <c r="ADS60" s="52"/>
      <c r="ADT60" s="52"/>
      <c r="ADU60" s="52"/>
      <c r="ADV60" s="52"/>
      <c r="ADW60" s="52"/>
      <c r="ADX60" s="52"/>
      <c r="ADY60" s="52"/>
      <c r="ADZ60" s="52"/>
      <c r="AEA60" s="52"/>
      <c r="AEB60" s="52"/>
      <c r="AEC60" s="52"/>
      <c r="AED60" s="52"/>
      <c r="AEE60" s="52"/>
      <c r="AEF60" s="52"/>
      <c r="AEG60" s="52"/>
      <c r="AEH60" s="52"/>
      <c r="AEI60" s="52"/>
      <c r="AEJ60" s="52"/>
      <c r="AEK60" s="52"/>
      <c r="AEL60" s="52"/>
      <c r="AEM60" s="52"/>
      <c r="AEN60" s="52"/>
      <c r="AEO60" s="52"/>
      <c r="AEP60" s="52"/>
      <c r="AEQ60" s="52"/>
      <c r="AER60" s="52"/>
      <c r="AES60" s="52"/>
      <c r="AET60" s="52"/>
      <c r="AEU60" s="52"/>
      <c r="AEV60" s="52"/>
      <c r="AEW60" s="52"/>
      <c r="AEX60" s="52"/>
      <c r="AEY60" s="52"/>
      <c r="AEZ60" s="52"/>
      <c r="AFA60" s="52"/>
      <c r="AFB60" s="52"/>
      <c r="AFC60" s="52"/>
      <c r="AFD60" s="52"/>
      <c r="AFE60" s="52"/>
      <c r="AFF60" s="52"/>
      <c r="AFG60" s="52"/>
      <c r="AFH60" s="52"/>
      <c r="AFI60" s="52"/>
      <c r="AFJ60" s="52"/>
      <c r="AFK60" s="52"/>
      <c r="AFL60" s="52"/>
      <c r="AFM60" s="52"/>
      <c r="AFN60" s="52"/>
      <c r="AFO60" s="52"/>
      <c r="AFP60" s="52"/>
      <c r="AFQ60" s="52"/>
      <c r="AFR60" s="52"/>
      <c r="AFS60" s="52"/>
      <c r="AFT60" s="52"/>
      <c r="AFU60" s="52"/>
      <c r="AFV60" s="52"/>
      <c r="AFW60" s="52"/>
      <c r="AFX60" s="52"/>
      <c r="AFY60" s="52"/>
      <c r="AFZ60" s="52"/>
      <c r="AGA60" s="52"/>
      <c r="AGB60" s="52"/>
      <c r="AGC60" s="52"/>
      <c r="AGD60" s="52"/>
      <c r="AGE60" s="52"/>
      <c r="AGF60" s="52"/>
      <c r="AGG60" s="52"/>
      <c r="AGH60" s="52"/>
      <c r="AGI60" s="52"/>
      <c r="AGJ60" s="52"/>
      <c r="AGK60" s="52"/>
      <c r="AGL60" s="52"/>
      <c r="AGM60" s="52"/>
      <c r="AGN60" s="52"/>
      <c r="AGO60" s="52"/>
      <c r="AGP60" s="52"/>
      <c r="AGQ60" s="52"/>
      <c r="AGR60" s="52"/>
      <c r="AGS60" s="52"/>
      <c r="AGT60" s="52"/>
      <c r="AGU60" s="52"/>
      <c r="AGV60" s="52"/>
      <c r="AGW60" s="52"/>
      <c r="AGX60" s="52"/>
      <c r="AGY60" s="52"/>
      <c r="AGZ60" s="52"/>
      <c r="AHA60" s="52"/>
      <c r="AHB60" s="52"/>
      <c r="AHC60" s="52"/>
      <c r="AHD60" s="52"/>
      <c r="AHE60" s="52"/>
      <c r="AHF60" s="52"/>
      <c r="AHG60" s="52"/>
      <c r="AHH60" s="52"/>
      <c r="AHI60" s="52"/>
      <c r="AHJ60" s="52"/>
      <c r="AHK60" s="52"/>
      <c r="AHL60" s="52"/>
      <c r="AHM60" s="52"/>
      <c r="AHN60" s="52"/>
      <c r="AHO60" s="52"/>
      <c r="AHP60" s="52"/>
      <c r="AHQ60" s="52"/>
      <c r="AHR60" s="52"/>
      <c r="AHS60" s="52"/>
      <c r="AHT60" s="52"/>
      <c r="AHU60" s="52"/>
      <c r="AHV60" s="52"/>
      <c r="AHW60" s="52"/>
      <c r="AHX60" s="52"/>
      <c r="AHY60" s="52"/>
      <c r="AHZ60" s="52"/>
      <c r="AIA60" s="52"/>
      <c r="AIB60" s="52"/>
      <c r="AIC60" s="52"/>
      <c r="AID60" s="52"/>
      <c r="AIE60" s="52"/>
      <c r="AIF60" s="52"/>
      <c r="AIG60" s="52"/>
      <c r="AIH60" s="52"/>
      <c r="AII60" s="52"/>
      <c r="AIJ60" s="52"/>
      <c r="AIK60" s="52"/>
      <c r="AIL60" s="52"/>
      <c r="AIM60" s="52"/>
      <c r="AIN60" s="52"/>
      <c r="AIO60" s="52"/>
      <c r="AIP60" s="52"/>
      <c r="AIQ60" s="52"/>
      <c r="AIR60" s="52"/>
      <c r="AIS60" s="52"/>
      <c r="AIT60" s="52"/>
      <c r="AIU60" s="52"/>
      <c r="AIV60" s="52"/>
      <c r="AIW60" s="52"/>
      <c r="AIX60" s="52"/>
      <c r="AIY60" s="52"/>
      <c r="AIZ60" s="52"/>
      <c r="AJA60" s="52"/>
      <c r="AJB60" s="52"/>
      <c r="AJC60" s="52"/>
      <c r="AJD60" s="52"/>
      <c r="AJE60" s="52"/>
      <c r="AJF60" s="52"/>
      <c r="AJG60" s="52"/>
      <c r="AJH60" s="52"/>
      <c r="AJI60" s="52"/>
      <c r="AJJ60" s="52"/>
      <c r="AJK60" s="52"/>
      <c r="AJL60" s="52"/>
      <c r="AJM60" s="52"/>
      <c r="AJN60" s="52"/>
      <c r="AJO60" s="52"/>
      <c r="AJP60" s="52"/>
      <c r="AJQ60" s="52"/>
      <c r="AJR60" s="52"/>
      <c r="AJS60" s="52"/>
      <c r="AJT60" s="52"/>
      <c r="AJU60" s="52"/>
      <c r="AJV60" s="52"/>
      <c r="AJW60" s="52"/>
      <c r="AJX60" s="52"/>
      <c r="AJY60" s="52"/>
      <c r="AJZ60" s="52"/>
      <c r="AKA60" s="52"/>
      <c r="AKB60" s="52"/>
      <c r="AKC60" s="52"/>
      <c r="AKD60" s="52"/>
      <c r="AKE60" s="52"/>
      <c r="AKF60" s="52"/>
      <c r="AKG60" s="52"/>
      <c r="AKH60" s="52"/>
      <c r="AKI60" s="52"/>
      <c r="AKJ60" s="52"/>
      <c r="AKK60" s="52"/>
      <c r="AKL60" s="52"/>
      <c r="AKM60" s="52"/>
      <c r="AKN60" s="52"/>
      <c r="AKO60" s="52"/>
      <c r="AKP60" s="52"/>
      <c r="AKQ60" s="52"/>
      <c r="AKR60" s="52"/>
      <c r="AKS60" s="52"/>
      <c r="AKT60" s="52"/>
      <c r="AKU60" s="52"/>
      <c r="AKV60" s="52"/>
      <c r="AKW60" s="52"/>
      <c r="AKX60" s="52"/>
      <c r="AKY60" s="52"/>
      <c r="AKZ60" s="52"/>
      <c r="ALA60" s="52"/>
      <c r="ALB60" s="52"/>
      <c r="ALC60" s="52"/>
      <c r="ALD60" s="52"/>
      <c r="ALE60" s="52"/>
      <c r="ALF60" s="52"/>
      <c r="ALG60" s="52"/>
      <c r="ALH60" s="52"/>
      <c r="ALI60" s="52"/>
      <c r="ALJ60" s="52"/>
      <c r="ALK60" s="52"/>
      <c r="ALL60" s="52"/>
      <c r="ALM60" s="52"/>
      <c r="ALN60" s="52"/>
      <c r="ALO60" s="52"/>
      <c r="ALP60" s="52"/>
      <c r="ALQ60" s="52"/>
      <c r="ALR60" s="52"/>
      <c r="ALS60" s="52"/>
      <c r="ALT60" s="52"/>
      <c r="ALU60" s="52"/>
      <c r="ALV60" s="52"/>
      <c r="ALW60" s="52"/>
      <c r="ALX60" s="52"/>
      <c r="ALY60" s="52"/>
      <c r="ALZ60" s="52"/>
      <c r="AMA60" s="52"/>
      <c r="AMB60" s="52"/>
      <c r="AMC60" s="52"/>
      <c r="AMD60" s="52"/>
      <c r="AME60" s="52"/>
      <c r="AMF60" s="52"/>
      <c r="AMG60" s="52"/>
      <c r="AMH60" s="52"/>
      <c r="AMI60" s="52"/>
      <c r="AMJ60" s="52"/>
      <c r="AMK60" s="52"/>
    </row>
    <row r="61" spans="1:1025" ht="75.75" customHeight="1" x14ac:dyDescent="0.25">
      <c r="A61" s="32" t="s">
        <v>61</v>
      </c>
      <c r="B61" s="32" t="s">
        <v>62</v>
      </c>
      <c r="C61" s="32" t="s">
        <v>63</v>
      </c>
      <c r="D61" s="22" t="s">
        <v>101</v>
      </c>
      <c r="E61" s="49" t="s">
        <v>201</v>
      </c>
      <c r="F61" s="106" t="s">
        <v>103</v>
      </c>
      <c r="G61" s="19">
        <f t="shared" si="10"/>
        <v>600000</v>
      </c>
      <c r="H61" s="24">
        <f>400000+200000</f>
        <v>600000</v>
      </c>
      <c r="I61" s="23">
        <v>0</v>
      </c>
      <c r="J61" s="24">
        <v>0</v>
      </c>
      <c r="K61" s="15"/>
    </row>
    <row r="62" spans="1:1025" ht="35.25" customHeight="1" x14ac:dyDescent="0.25">
      <c r="A62" s="129" t="s">
        <v>189</v>
      </c>
      <c r="B62" s="129" t="s">
        <v>190</v>
      </c>
      <c r="C62" s="130" t="s">
        <v>64</v>
      </c>
      <c r="D62" s="131" t="s">
        <v>191</v>
      </c>
      <c r="E62" s="82"/>
      <c r="F62" s="132"/>
      <c r="G62" s="133">
        <f>G63</f>
        <v>79785</v>
      </c>
      <c r="H62" s="133">
        <f t="shared" ref="H62:J62" si="14">H63</f>
        <v>0</v>
      </c>
      <c r="I62" s="133">
        <f t="shared" si="14"/>
        <v>79785</v>
      </c>
      <c r="J62" s="133">
        <f t="shared" si="14"/>
        <v>79785</v>
      </c>
      <c r="K62" s="15"/>
    </row>
    <row r="63" spans="1:1025" ht="61.5" customHeight="1" x14ac:dyDescent="0.25">
      <c r="A63" s="84"/>
      <c r="B63" s="84"/>
      <c r="C63" s="84"/>
      <c r="D63" s="85"/>
      <c r="E63" s="85" t="str">
        <f>E17</f>
        <v>Програма розвитку охорони здоров’я   Білозірської сільської територіальної громади на 2021-2025 роки (зі змінами)</v>
      </c>
      <c r="F63" s="85" t="str">
        <f>F17</f>
        <v>рішення сільської ради від 22.12.2020 року № 4-23/VIII, зміни від 22.12.2021 № 25-18/VIII, 30.01.2023 №46-4/VIII, 28.02.2023 № 47-3/VIII</v>
      </c>
      <c r="G63" s="70">
        <f t="shared" ref="G63" si="15">H63+I63</f>
        <v>79785</v>
      </c>
      <c r="H63" s="83">
        <v>0</v>
      </c>
      <c r="I63" s="23">
        <v>79785</v>
      </c>
      <c r="J63" s="83">
        <f>I63</f>
        <v>79785</v>
      </c>
      <c r="K63" s="15"/>
    </row>
    <row r="64" spans="1:1025" ht="51.75" customHeight="1" x14ac:dyDescent="0.25">
      <c r="A64" s="25" t="s">
        <v>141</v>
      </c>
      <c r="B64" s="56">
        <v>7680</v>
      </c>
      <c r="C64" s="25" t="s">
        <v>64</v>
      </c>
      <c r="D64" s="22" t="s">
        <v>142</v>
      </c>
      <c r="E64" s="49" t="s">
        <v>143</v>
      </c>
      <c r="F64" s="106" t="s">
        <v>187</v>
      </c>
      <c r="G64" s="19">
        <f t="shared" si="10"/>
        <v>14500</v>
      </c>
      <c r="H64" s="24">
        <v>14500</v>
      </c>
      <c r="I64" s="23">
        <v>0</v>
      </c>
      <c r="J64" s="24">
        <v>0</v>
      </c>
      <c r="K64" s="15"/>
    </row>
    <row r="65" spans="1:1025" s="42" customFormat="1" ht="28.5" customHeight="1" x14ac:dyDescent="0.25">
      <c r="A65" s="4"/>
      <c r="B65" s="4">
        <v>8000</v>
      </c>
      <c r="C65" s="54"/>
      <c r="D65" s="18" t="s">
        <v>120</v>
      </c>
      <c r="E65" s="64"/>
      <c r="F65" s="107"/>
      <c r="G65" s="19">
        <f>G68+G70+G76+G75+G66</f>
        <v>3189780</v>
      </c>
      <c r="H65" s="19">
        <f>H68+H70+H76+H75+H66</f>
        <v>759880</v>
      </c>
      <c r="I65" s="19">
        <f>I68+I70+I76+I75+I66</f>
        <v>2429900</v>
      </c>
      <c r="J65" s="19">
        <f>J68+J70+J76+J75+J66</f>
        <v>2417600</v>
      </c>
      <c r="K65" s="29">
        <f>2722180-G65</f>
        <v>-467600</v>
      </c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41"/>
      <c r="LQ65" s="41"/>
      <c r="LR65" s="41"/>
      <c r="LS65" s="41"/>
      <c r="LT65" s="41"/>
      <c r="LU65" s="41"/>
      <c r="LV65" s="41"/>
      <c r="LW65" s="41"/>
      <c r="LX65" s="41"/>
      <c r="LY65" s="41"/>
      <c r="LZ65" s="41"/>
      <c r="MA65" s="41"/>
      <c r="MB65" s="41"/>
      <c r="MC65" s="41"/>
      <c r="MD65" s="41"/>
      <c r="ME65" s="41"/>
      <c r="MF65" s="41"/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/>
      <c r="ND65" s="41"/>
      <c r="NE65" s="41"/>
      <c r="NF65" s="41"/>
      <c r="NG65" s="41"/>
      <c r="NH65" s="41"/>
      <c r="NI65" s="41"/>
      <c r="NJ65" s="41"/>
      <c r="NK65" s="41"/>
      <c r="NL65" s="41"/>
      <c r="NM65" s="41"/>
      <c r="NN65" s="41"/>
      <c r="NO65" s="41"/>
      <c r="NP65" s="41"/>
      <c r="NQ65" s="41"/>
      <c r="NR65" s="41"/>
      <c r="NS65" s="41"/>
      <c r="NT65" s="41"/>
      <c r="NU65" s="41"/>
      <c r="NV65" s="41"/>
      <c r="NW65" s="41"/>
      <c r="NX65" s="41"/>
      <c r="NY65" s="41"/>
      <c r="NZ65" s="41"/>
      <c r="OA65" s="41"/>
      <c r="OB65" s="41"/>
      <c r="OC65" s="41"/>
      <c r="OD65" s="41"/>
      <c r="OE65" s="41"/>
      <c r="OF65" s="41"/>
      <c r="OG65" s="41"/>
      <c r="OH65" s="41"/>
      <c r="OI65" s="41"/>
      <c r="OJ65" s="41"/>
      <c r="OK65" s="41"/>
      <c r="OL65" s="41"/>
      <c r="OM65" s="41"/>
      <c r="ON65" s="41"/>
      <c r="OO65" s="41"/>
      <c r="OP65" s="41"/>
      <c r="OQ65" s="41"/>
      <c r="OR65" s="41"/>
      <c r="OS65" s="41"/>
      <c r="OT65" s="41"/>
      <c r="OU65" s="41"/>
      <c r="OV65" s="41"/>
      <c r="OW65" s="41"/>
      <c r="OX65" s="41"/>
      <c r="OY65" s="41"/>
      <c r="OZ65" s="41"/>
      <c r="PA65" s="41"/>
      <c r="PB65" s="41"/>
      <c r="PC65" s="41"/>
      <c r="PD65" s="41"/>
      <c r="PE65" s="41"/>
      <c r="PF65" s="41"/>
      <c r="PG65" s="41"/>
      <c r="PH65" s="41"/>
      <c r="PI65" s="41"/>
      <c r="PJ65" s="41"/>
      <c r="PK65" s="41"/>
      <c r="PL65" s="41"/>
      <c r="PM65" s="41"/>
      <c r="PN65" s="41"/>
      <c r="PO65" s="41"/>
      <c r="PP65" s="41"/>
      <c r="PQ65" s="41"/>
      <c r="PR65" s="41"/>
      <c r="PS65" s="41"/>
      <c r="PT65" s="41"/>
      <c r="PU65" s="41"/>
      <c r="PV65" s="41"/>
      <c r="PW65" s="41"/>
      <c r="PX65" s="41"/>
      <c r="PY65" s="41"/>
      <c r="PZ65" s="41"/>
      <c r="QA65" s="41"/>
      <c r="QB65" s="41"/>
      <c r="QC65" s="41"/>
      <c r="QD65" s="41"/>
      <c r="QE65" s="41"/>
      <c r="QF65" s="41"/>
      <c r="QG65" s="41"/>
      <c r="QH65" s="41"/>
      <c r="QI65" s="41"/>
      <c r="QJ65" s="41"/>
      <c r="QK65" s="41"/>
      <c r="QL65" s="41"/>
      <c r="QM65" s="41"/>
      <c r="QN65" s="41"/>
      <c r="QO65" s="41"/>
      <c r="QP65" s="41"/>
      <c r="QQ65" s="41"/>
      <c r="QR65" s="41"/>
      <c r="QS65" s="41"/>
      <c r="QT65" s="41"/>
      <c r="QU65" s="41"/>
      <c r="QV65" s="41"/>
      <c r="QW65" s="41"/>
      <c r="QX65" s="41"/>
      <c r="QY65" s="41"/>
      <c r="QZ65" s="41"/>
      <c r="RA65" s="41"/>
      <c r="RB65" s="41"/>
      <c r="RC65" s="41"/>
      <c r="RD65" s="41"/>
      <c r="RE65" s="41"/>
      <c r="RF65" s="41"/>
      <c r="RG65" s="41"/>
      <c r="RH65" s="41"/>
      <c r="RI65" s="41"/>
      <c r="RJ65" s="41"/>
      <c r="RK65" s="41"/>
      <c r="RL65" s="41"/>
      <c r="RM65" s="41"/>
      <c r="RN65" s="41"/>
      <c r="RO65" s="41"/>
      <c r="RP65" s="41"/>
      <c r="RQ65" s="41"/>
      <c r="RR65" s="41"/>
      <c r="RS65" s="41"/>
      <c r="RT65" s="41"/>
      <c r="RU65" s="41"/>
      <c r="RV65" s="41"/>
      <c r="RW65" s="41"/>
      <c r="RX65" s="41"/>
      <c r="RY65" s="41"/>
      <c r="RZ65" s="41"/>
      <c r="SA65" s="41"/>
      <c r="SB65" s="41"/>
      <c r="SC65" s="41"/>
      <c r="SD65" s="41"/>
      <c r="SE65" s="41"/>
      <c r="SF65" s="41"/>
      <c r="SG65" s="41"/>
      <c r="SH65" s="41"/>
      <c r="SI65" s="41"/>
      <c r="SJ65" s="41"/>
      <c r="SK65" s="41"/>
      <c r="SL65" s="41"/>
      <c r="SM65" s="41"/>
      <c r="SN65" s="41"/>
      <c r="SO65" s="41"/>
      <c r="SP65" s="41"/>
      <c r="SQ65" s="41"/>
      <c r="SR65" s="41"/>
      <c r="SS65" s="41"/>
      <c r="ST65" s="41"/>
      <c r="SU65" s="41"/>
      <c r="SV65" s="41"/>
      <c r="SW65" s="41"/>
      <c r="SX65" s="41"/>
      <c r="SY65" s="41"/>
      <c r="SZ65" s="41"/>
      <c r="TA65" s="41"/>
      <c r="TB65" s="41"/>
      <c r="TC65" s="41"/>
      <c r="TD65" s="41"/>
      <c r="TE65" s="41"/>
      <c r="TF65" s="41"/>
      <c r="TG65" s="41"/>
      <c r="TH65" s="41"/>
      <c r="TI65" s="41"/>
      <c r="TJ65" s="41"/>
      <c r="TK65" s="41"/>
      <c r="TL65" s="41"/>
      <c r="TM65" s="41"/>
      <c r="TN65" s="41"/>
      <c r="TO65" s="41"/>
      <c r="TP65" s="41"/>
      <c r="TQ65" s="41"/>
      <c r="TR65" s="41"/>
      <c r="TS65" s="41"/>
      <c r="TT65" s="41"/>
      <c r="TU65" s="41"/>
      <c r="TV65" s="41"/>
      <c r="TW65" s="41"/>
      <c r="TX65" s="41"/>
      <c r="TY65" s="41"/>
      <c r="TZ65" s="41"/>
      <c r="UA65" s="41"/>
      <c r="UB65" s="41"/>
      <c r="UC65" s="41"/>
      <c r="UD65" s="41"/>
      <c r="UE65" s="41"/>
      <c r="UF65" s="41"/>
      <c r="UG65" s="41"/>
      <c r="UH65" s="41"/>
      <c r="UI65" s="41"/>
      <c r="UJ65" s="41"/>
      <c r="UK65" s="41"/>
      <c r="UL65" s="41"/>
      <c r="UM65" s="41"/>
      <c r="UN65" s="41"/>
      <c r="UO65" s="41"/>
      <c r="UP65" s="41"/>
      <c r="UQ65" s="41"/>
      <c r="UR65" s="41"/>
      <c r="US65" s="41"/>
      <c r="UT65" s="41"/>
      <c r="UU65" s="41"/>
      <c r="UV65" s="41"/>
      <c r="UW65" s="41"/>
      <c r="UX65" s="41"/>
      <c r="UY65" s="41"/>
      <c r="UZ65" s="41"/>
      <c r="VA65" s="41"/>
      <c r="VB65" s="41"/>
      <c r="VC65" s="41"/>
      <c r="VD65" s="41"/>
      <c r="VE65" s="41"/>
      <c r="VF65" s="41"/>
      <c r="VG65" s="41"/>
      <c r="VH65" s="41"/>
      <c r="VI65" s="41"/>
      <c r="VJ65" s="41"/>
      <c r="VK65" s="41"/>
      <c r="VL65" s="41"/>
      <c r="VM65" s="41"/>
      <c r="VN65" s="41"/>
      <c r="VO65" s="41"/>
      <c r="VP65" s="41"/>
      <c r="VQ65" s="41"/>
      <c r="VR65" s="41"/>
      <c r="VS65" s="41"/>
      <c r="VT65" s="41"/>
      <c r="VU65" s="41"/>
      <c r="VV65" s="41"/>
      <c r="VW65" s="41"/>
      <c r="VX65" s="41"/>
      <c r="VY65" s="41"/>
      <c r="VZ65" s="41"/>
      <c r="WA65" s="41"/>
      <c r="WB65" s="41"/>
      <c r="WC65" s="41"/>
      <c r="WD65" s="41"/>
      <c r="WE65" s="41"/>
      <c r="WF65" s="41"/>
      <c r="WG65" s="41"/>
      <c r="WH65" s="41"/>
      <c r="WI65" s="41"/>
      <c r="WJ65" s="41"/>
      <c r="WK65" s="41"/>
      <c r="WL65" s="41"/>
      <c r="WM65" s="41"/>
      <c r="WN65" s="41"/>
      <c r="WO65" s="41"/>
      <c r="WP65" s="41"/>
      <c r="WQ65" s="41"/>
      <c r="WR65" s="41"/>
      <c r="WS65" s="41"/>
      <c r="WT65" s="41"/>
      <c r="WU65" s="41"/>
      <c r="WV65" s="41"/>
      <c r="WW65" s="41"/>
      <c r="WX65" s="41"/>
      <c r="WY65" s="41"/>
      <c r="WZ65" s="41"/>
      <c r="XA65" s="41"/>
      <c r="XB65" s="41"/>
      <c r="XC65" s="41"/>
      <c r="XD65" s="41"/>
      <c r="XE65" s="41"/>
      <c r="XF65" s="41"/>
      <c r="XG65" s="41"/>
      <c r="XH65" s="41"/>
      <c r="XI65" s="41"/>
      <c r="XJ65" s="41"/>
      <c r="XK65" s="41"/>
      <c r="XL65" s="41"/>
      <c r="XM65" s="41"/>
      <c r="XN65" s="41"/>
      <c r="XO65" s="41"/>
      <c r="XP65" s="41"/>
      <c r="XQ65" s="41"/>
      <c r="XR65" s="41"/>
      <c r="XS65" s="41"/>
      <c r="XT65" s="41"/>
      <c r="XU65" s="41"/>
      <c r="XV65" s="41"/>
      <c r="XW65" s="41"/>
      <c r="XX65" s="41"/>
      <c r="XY65" s="41"/>
      <c r="XZ65" s="41"/>
      <c r="YA65" s="41"/>
      <c r="YB65" s="41"/>
      <c r="YC65" s="41"/>
      <c r="YD65" s="41"/>
      <c r="YE65" s="41"/>
      <c r="YF65" s="41"/>
      <c r="YG65" s="41"/>
      <c r="YH65" s="41"/>
      <c r="YI65" s="41"/>
      <c r="YJ65" s="41"/>
      <c r="YK65" s="41"/>
      <c r="YL65" s="41"/>
      <c r="YM65" s="41"/>
      <c r="YN65" s="41"/>
      <c r="YO65" s="41"/>
      <c r="YP65" s="41"/>
      <c r="YQ65" s="41"/>
      <c r="YR65" s="41"/>
      <c r="YS65" s="41"/>
      <c r="YT65" s="41"/>
      <c r="YU65" s="41"/>
      <c r="YV65" s="41"/>
      <c r="YW65" s="41"/>
      <c r="YX65" s="41"/>
      <c r="YY65" s="41"/>
      <c r="YZ65" s="41"/>
      <c r="ZA65" s="41"/>
      <c r="ZB65" s="41"/>
      <c r="ZC65" s="41"/>
      <c r="ZD65" s="41"/>
      <c r="ZE65" s="41"/>
      <c r="ZF65" s="41"/>
      <c r="ZG65" s="41"/>
      <c r="ZH65" s="41"/>
      <c r="ZI65" s="41"/>
      <c r="ZJ65" s="41"/>
      <c r="ZK65" s="41"/>
      <c r="ZL65" s="41"/>
      <c r="ZM65" s="41"/>
      <c r="ZN65" s="41"/>
      <c r="ZO65" s="41"/>
      <c r="ZP65" s="41"/>
      <c r="ZQ65" s="41"/>
      <c r="ZR65" s="41"/>
      <c r="ZS65" s="41"/>
      <c r="ZT65" s="41"/>
      <c r="ZU65" s="41"/>
      <c r="ZV65" s="41"/>
      <c r="ZW65" s="41"/>
      <c r="ZX65" s="41"/>
      <c r="ZY65" s="41"/>
      <c r="ZZ65" s="41"/>
      <c r="AAA65" s="41"/>
      <c r="AAB65" s="41"/>
      <c r="AAC65" s="41"/>
      <c r="AAD65" s="41"/>
      <c r="AAE65" s="41"/>
      <c r="AAF65" s="41"/>
      <c r="AAG65" s="41"/>
      <c r="AAH65" s="41"/>
      <c r="AAI65" s="41"/>
      <c r="AAJ65" s="41"/>
      <c r="AAK65" s="41"/>
      <c r="AAL65" s="41"/>
      <c r="AAM65" s="41"/>
      <c r="AAN65" s="41"/>
      <c r="AAO65" s="41"/>
      <c r="AAP65" s="41"/>
      <c r="AAQ65" s="41"/>
      <c r="AAR65" s="41"/>
      <c r="AAS65" s="41"/>
      <c r="AAT65" s="41"/>
      <c r="AAU65" s="41"/>
      <c r="AAV65" s="41"/>
      <c r="AAW65" s="41"/>
      <c r="AAX65" s="41"/>
      <c r="AAY65" s="41"/>
      <c r="AAZ65" s="41"/>
      <c r="ABA65" s="41"/>
      <c r="ABB65" s="41"/>
      <c r="ABC65" s="41"/>
      <c r="ABD65" s="41"/>
      <c r="ABE65" s="41"/>
      <c r="ABF65" s="41"/>
      <c r="ABG65" s="41"/>
      <c r="ABH65" s="41"/>
      <c r="ABI65" s="41"/>
      <c r="ABJ65" s="41"/>
      <c r="ABK65" s="41"/>
      <c r="ABL65" s="41"/>
      <c r="ABM65" s="41"/>
      <c r="ABN65" s="41"/>
      <c r="ABO65" s="41"/>
      <c r="ABP65" s="41"/>
      <c r="ABQ65" s="41"/>
      <c r="ABR65" s="41"/>
      <c r="ABS65" s="41"/>
      <c r="ABT65" s="41"/>
      <c r="ABU65" s="41"/>
      <c r="ABV65" s="41"/>
      <c r="ABW65" s="41"/>
      <c r="ABX65" s="41"/>
      <c r="ABY65" s="41"/>
      <c r="ABZ65" s="41"/>
      <c r="ACA65" s="41"/>
      <c r="ACB65" s="41"/>
      <c r="ACC65" s="41"/>
      <c r="ACD65" s="41"/>
      <c r="ACE65" s="41"/>
      <c r="ACF65" s="41"/>
      <c r="ACG65" s="41"/>
      <c r="ACH65" s="41"/>
      <c r="ACI65" s="41"/>
      <c r="ACJ65" s="41"/>
      <c r="ACK65" s="41"/>
      <c r="ACL65" s="41"/>
      <c r="ACM65" s="41"/>
      <c r="ACN65" s="41"/>
      <c r="ACO65" s="41"/>
      <c r="ACP65" s="41"/>
      <c r="ACQ65" s="41"/>
      <c r="ACR65" s="41"/>
      <c r="ACS65" s="41"/>
      <c r="ACT65" s="41"/>
      <c r="ACU65" s="41"/>
      <c r="ACV65" s="41"/>
      <c r="ACW65" s="41"/>
      <c r="ACX65" s="41"/>
      <c r="ACY65" s="41"/>
      <c r="ACZ65" s="41"/>
      <c r="ADA65" s="41"/>
      <c r="ADB65" s="41"/>
      <c r="ADC65" s="41"/>
      <c r="ADD65" s="41"/>
      <c r="ADE65" s="41"/>
      <c r="ADF65" s="41"/>
      <c r="ADG65" s="41"/>
      <c r="ADH65" s="41"/>
      <c r="ADI65" s="41"/>
      <c r="ADJ65" s="41"/>
      <c r="ADK65" s="41"/>
      <c r="ADL65" s="41"/>
      <c r="ADM65" s="41"/>
      <c r="ADN65" s="41"/>
      <c r="ADO65" s="41"/>
      <c r="ADP65" s="41"/>
      <c r="ADQ65" s="41"/>
      <c r="ADR65" s="41"/>
      <c r="ADS65" s="41"/>
      <c r="ADT65" s="41"/>
      <c r="ADU65" s="41"/>
      <c r="ADV65" s="41"/>
      <c r="ADW65" s="41"/>
      <c r="ADX65" s="41"/>
      <c r="ADY65" s="41"/>
      <c r="ADZ65" s="41"/>
      <c r="AEA65" s="41"/>
      <c r="AEB65" s="41"/>
      <c r="AEC65" s="41"/>
      <c r="AED65" s="41"/>
      <c r="AEE65" s="41"/>
      <c r="AEF65" s="41"/>
      <c r="AEG65" s="41"/>
      <c r="AEH65" s="41"/>
      <c r="AEI65" s="41"/>
      <c r="AEJ65" s="41"/>
      <c r="AEK65" s="41"/>
      <c r="AEL65" s="41"/>
      <c r="AEM65" s="41"/>
      <c r="AEN65" s="41"/>
      <c r="AEO65" s="41"/>
      <c r="AEP65" s="41"/>
      <c r="AEQ65" s="41"/>
      <c r="AER65" s="41"/>
      <c r="AES65" s="41"/>
      <c r="AET65" s="41"/>
      <c r="AEU65" s="41"/>
      <c r="AEV65" s="41"/>
      <c r="AEW65" s="41"/>
      <c r="AEX65" s="41"/>
      <c r="AEY65" s="41"/>
      <c r="AEZ65" s="41"/>
      <c r="AFA65" s="41"/>
      <c r="AFB65" s="41"/>
      <c r="AFC65" s="41"/>
      <c r="AFD65" s="41"/>
      <c r="AFE65" s="41"/>
      <c r="AFF65" s="41"/>
      <c r="AFG65" s="41"/>
      <c r="AFH65" s="41"/>
      <c r="AFI65" s="41"/>
      <c r="AFJ65" s="41"/>
      <c r="AFK65" s="41"/>
      <c r="AFL65" s="41"/>
      <c r="AFM65" s="41"/>
      <c r="AFN65" s="41"/>
      <c r="AFO65" s="41"/>
      <c r="AFP65" s="41"/>
      <c r="AFQ65" s="41"/>
      <c r="AFR65" s="41"/>
      <c r="AFS65" s="41"/>
      <c r="AFT65" s="41"/>
      <c r="AFU65" s="41"/>
      <c r="AFV65" s="41"/>
      <c r="AFW65" s="41"/>
      <c r="AFX65" s="41"/>
      <c r="AFY65" s="41"/>
      <c r="AFZ65" s="41"/>
      <c r="AGA65" s="41"/>
      <c r="AGB65" s="41"/>
      <c r="AGC65" s="41"/>
      <c r="AGD65" s="41"/>
      <c r="AGE65" s="41"/>
      <c r="AGF65" s="41"/>
      <c r="AGG65" s="41"/>
      <c r="AGH65" s="41"/>
      <c r="AGI65" s="41"/>
      <c r="AGJ65" s="41"/>
      <c r="AGK65" s="41"/>
      <c r="AGL65" s="41"/>
      <c r="AGM65" s="41"/>
      <c r="AGN65" s="41"/>
      <c r="AGO65" s="41"/>
      <c r="AGP65" s="41"/>
      <c r="AGQ65" s="41"/>
      <c r="AGR65" s="41"/>
      <c r="AGS65" s="41"/>
      <c r="AGT65" s="41"/>
      <c r="AGU65" s="41"/>
      <c r="AGV65" s="41"/>
      <c r="AGW65" s="41"/>
      <c r="AGX65" s="41"/>
      <c r="AGY65" s="41"/>
      <c r="AGZ65" s="41"/>
      <c r="AHA65" s="41"/>
      <c r="AHB65" s="41"/>
      <c r="AHC65" s="41"/>
      <c r="AHD65" s="41"/>
      <c r="AHE65" s="41"/>
      <c r="AHF65" s="41"/>
      <c r="AHG65" s="41"/>
      <c r="AHH65" s="41"/>
      <c r="AHI65" s="41"/>
      <c r="AHJ65" s="41"/>
      <c r="AHK65" s="41"/>
      <c r="AHL65" s="41"/>
      <c r="AHM65" s="41"/>
      <c r="AHN65" s="41"/>
      <c r="AHO65" s="41"/>
      <c r="AHP65" s="41"/>
      <c r="AHQ65" s="41"/>
      <c r="AHR65" s="41"/>
      <c r="AHS65" s="41"/>
      <c r="AHT65" s="41"/>
      <c r="AHU65" s="41"/>
      <c r="AHV65" s="41"/>
      <c r="AHW65" s="41"/>
      <c r="AHX65" s="41"/>
      <c r="AHY65" s="41"/>
      <c r="AHZ65" s="41"/>
      <c r="AIA65" s="41"/>
      <c r="AIB65" s="41"/>
      <c r="AIC65" s="41"/>
      <c r="AID65" s="41"/>
      <c r="AIE65" s="41"/>
      <c r="AIF65" s="41"/>
      <c r="AIG65" s="41"/>
      <c r="AIH65" s="41"/>
      <c r="AII65" s="41"/>
      <c r="AIJ65" s="41"/>
      <c r="AIK65" s="41"/>
      <c r="AIL65" s="41"/>
      <c r="AIM65" s="41"/>
      <c r="AIN65" s="41"/>
      <c r="AIO65" s="41"/>
      <c r="AIP65" s="41"/>
      <c r="AIQ65" s="41"/>
      <c r="AIR65" s="41"/>
      <c r="AIS65" s="41"/>
      <c r="AIT65" s="41"/>
      <c r="AIU65" s="41"/>
      <c r="AIV65" s="41"/>
      <c r="AIW65" s="41"/>
      <c r="AIX65" s="41"/>
      <c r="AIY65" s="41"/>
      <c r="AIZ65" s="41"/>
      <c r="AJA65" s="41"/>
      <c r="AJB65" s="41"/>
      <c r="AJC65" s="41"/>
      <c r="AJD65" s="41"/>
      <c r="AJE65" s="41"/>
      <c r="AJF65" s="41"/>
      <c r="AJG65" s="41"/>
      <c r="AJH65" s="41"/>
      <c r="AJI65" s="41"/>
      <c r="AJJ65" s="41"/>
      <c r="AJK65" s="41"/>
      <c r="AJL65" s="41"/>
      <c r="AJM65" s="41"/>
      <c r="AJN65" s="41"/>
      <c r="AJO65" s="41"/>
      <c r="AJP65" s="41"/>
      <c r="AJQ65" s="41"/>
      <c r="AJR65" s="41"/>
      <c r="AJS65" s="41"/>
      <c r="AJT65" s="41"/>
      <c r="AJU65" s="41"/>
      <c r="AJV65" s="41"/>
      <c r="AJW65" s="41"/>
      <c r="AJX65" s="41"/>
      <c r="AJY65" s="41"/>
      <c r="AJZ65" s="41"/>
      <c r="AKA65" s="41"/>
      <c r="AKB65" s="41"/>
      <c r="AKC65" s="41"/>
      <c r="AKD65" s="41"/>
      <c r="AKE65" s="41"/>
      <c r="AKF65" s="41"/>
      <c r="AKG65" s="41"/>
      <c r="AKH65" s="41"/>
      <c r="AKI65" s="41"/>
      <c r="AKJ65" s="41"/>
      <c r="AKK65" s="41"/>
      <c r="AKL65" s="41"/>
      <c r="AKM65" s="41"/>
      <c r="AKN65" s="41"/>
      <c r="AKO65" s="41"/>
      <c r="AKP65" s="41"/>
      <c r="AKQ65" s="41"/>
      <c r="AKR65" s="41"/>
      <c r="AKS65" s="41"/>
      <c r="AKT65" s="41"/>
      <c r="AKU65" s="41"/>
      <c r="AKV65" s="41"/>
      <c r="AKW65" s="41"/>
      <c r="AKX65" s="41"/>
      <c r="AKY65" s="41"/>
      <c r="AKZ65" s="41"/>
      <c r="ALA65" s="41"/>
      <c r="ALB65" s="41"/>
      <c r="ALC65" s="41"/>
      <c r="ALD65" s="41"/>
      <c r="ALE65" s="41"/>
      <c r="ALF65" s="41"/>
      <c r="ALG65" s="41"/>
      <c r="ALH65" s="41"/>
      <c r="ALI65" s="41"/>
      <c r="ALJ65" s="41"/>
      <c r="ALK65" s="41"/>
      <c r="ALL65" s="41"/>
      <c r="ALM65" s="41"/>
      <c r="ALN65" s="41"/>
      <c r="ALO65" s="41"/>
      <c r="ALP65" s="41"/>
      <c r="ALQ65" s="41"/>
      <c r="ALR65" s="41"/>
      <c r="ALS65" s="41"/>
      <c r="ALT65" s="41"/>
      <c r="ALU65" s="41"/>
      <c r="ALV65" s="41"/>
      <c r="ALW65" s="41"/>
      <c r="ALX65" s="41"/>
      <c r="ALY65" s="41"/>
      <c r="ALZ65" s="41"/>
      <c r="AMA65" s="41"/>
      <c r="AMB65" s="41"/>
      <c r="AMC65" s="41"/>
      <c r="AMD65" s="41"/>
      <c r="AME65" s="41"/>
      <c r="AMF65" s="41"/>
      <c r="AMG65" s="41"/>
      <c r="AMH65" s="41"/>
      <c r="AMI65" s="41"/>
      <c r="AMJ65" s="41"/>
      <c r="AMK65" s="41"/>
    </row>
    <row r="66" spans="1:1025" s="86" customFormat="1" ht="42" customHeight="1" x14ac:dyDescent="0.25">
      <c r="A66" s="84">
        <v>218110</v>
      </c>
      <c r="B66" s="84">
        <v>8110</v>
      </c>
      <c r="C66" s="122" t="s">
        <v>123</v>
      </c>
      <c r="D66" s="85" t="s">
        <v>174</v>
      </c>
      <c r="E66" s="82"/>
      <c r="F66" s="114"/>
      <c r="G66" s="70">
        <f>G67</f>
        <v>750000</v>
      </c>
      <c r="H66" s="83">
        <f t="shared" ref="H66:J66" si="16">H67</f>
        <v>0</v>
      </c>
      <c r="I66" s="83">
        <f t="shared" si="16"/>
        <v>750000</v>
      </c>
      <c r="J66" s="83">
        <f t="shared" si="16"/>
        <v>750000</v>
      </c>
      <c r="K66" s="1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</row>
    <row r="67" spans="1:1025" s="42" customFormat="1" ht="66" customHeight="1" x14ac:dyDescent="0.25">
      <c r="A67" s="57"/>
      <c r="B67" s="57"/>
      <c r="C67" s="120"/>
      <c r="D67" s="121"/>
      <c r="E67" s="82" t="s">
        <v>175</v>
      </c>
      <c r="F67" s="114" t="s">
        <v>176</v>
      </c>
      <c r="G67" s="19">
        <f>H67+I67</f>
        <v>750000</v>
      </c>
      <c r="H67" s="24">
        <v>0</v>
      </c>
      <c r="I67" s="24">
        <v>750000</v>
      </c>
      <c r="J67" s="24">
        <v>750000</v>
      </c>
      <c r="K67" s="15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41"/>
      <c r="LR67" s="41"/>
      <c r="LS67" s="41"/>
      <c r="LT67" s="41"/>
      <c r="LU67" s="41"/>
      <c r="LV67" s="41"/>
      <c r="LW67" s="41"/>
      <c r="LX67" s="41"/>
      <c r="LY67" s="41"/>
      <c r="LZ67" s="41"/>
      <c r="MA67" s="41"/>
      <c r="MB67" s="41"/>
      <c r="MC67" s="41"/>
      <c r="MD67" s="41"/>
      <c r="ME67" s="41"/>
      <c r="MF67" s="41"/>
      <c r="MG67" s="41"/>
      <c r="MH67" s="41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41"/>
      <c r="SD67" s="41"/>
      <c r="SE67" s="41"/>
      <c r="SF67" s="41"/>
      <c r="SG67" s="41"/>
      <c r="SH67" s="41"/>
      <c r="SI67" s="41"/>
      <c r="SJ67" s="41"/>
      <c r="SK67" s="41"/>
      <c r="SL67" s="41"/>
      <c r="SM67" s="41"/>
      <c r="SN67" s="41"/>
      <c r="SO67" s="41"/>
      <c r="SP67" s="41"/>
      <c r="SQ67" s="41"/>
      <c r="SR67" s="41"/>
      <c r="SS67" s="41"/>
      <c r="ST67" s="41"/>
      <c r="SU67" s="41"/>
      <c r="SV67" s="41"/>
      <c r="SW67" s="41"/>
      <c r="SX67" s="41"/>
      <c r="SY67" s="41"/>
      <c r="SZ67" s="41"/>
      <c r="TA67" s="41"/>
      <c r="TB67" s="41"/>
      <c r="TC67" s="41"/>
      <c r="TD67" s="41"/>
      <c r="TE67" s="41"/>
      <c r="TF67" s="41"/>
      <c r="TG67" s="41"/>
      <c r="TH67" s="41"/>
      <c r="TI67" s="41"/>
      <c r="TJ67" s="41"/>
      <c r="TK67" s="41"/>
      <c r="TL67" s="41"/>
      <c r="TM67" s="41"/>
      <c r="TN67" s="41"/>
      <c r="TO67" s="41"/>
      <c r="TP67" s="41"/>
      <c r="TQ67" s="41"/>
      <c r="TR67" s="41"/>
      <c r="TS67" s="41"/>
      <c r="TT67" s="41"/>
      <c r="TU67" s="41"/>
      <c r="TV67" s="41"/>
      <c r="TW67" s="41"/>
      <c r="TX67" s="41"/>
      <c r="TY67" s="41"/>
      <c r="TZ67" s="41"/>
      <c r="UA67" s="41"/>
      <c r="UB67" s="41"/>
      <c r="UC67" s="41"/>
      <c r="UD67" s="41"/>
      <c r="UE67" s="41"/>
      <c r="UF67" s="41"/>
      <c r="UG67" s="41"/>
      <c r="UH67" s="41"/>
      <c r="UI67" s="41"/>
      <c r="UJ67" s="41"/>
      <c r="UK67" s="41"/>
      <c r="UL67" s="41"/>
      <c r="UM67" s="41"/>
      <c r="UN67" s="41"/>
      <c r="UO67" s="41"/>
      <c r="UP67" s="41"/>
      <c r="UQ67" s="41"/>
      <c r="UR67" s="41"/>
      <c r="US67" s="41"/>
      <c r="UT67" s="41"/>
      <c r="UU67" s="41"/>
      <c r="UV67" s="41"/>
      <c r="UW67" s="41"/>
      <c r="UX67" s="41"/>
      <c r="UY67" s="41"/>
      <c r="UZ67" s="41"/>
      <c r="VA67" s="41"/>
      <c r="VB67" s="41"/>
      <c r="VC67" s="41"/>
      <c r="VD67" s="41"/>
      <c r="VE67" s="41"/>
      <c r="VF67" s="41"/>
      <c r="VG67" s="41"/>
      <c r="VH67" s="41"/>
      <c r="VI67" s="41"/>
      <c r="VJ67" s="41"/>
      <c r="VK67" s="41"/>
      <c r="VL67" s="41"/>
      <c r="VM67" s="41"/>
      <c r="VN67" s="41"/>
      <c r="VO67" s="41"/>
      <c r="VP67" s="41"/>
      <c r="VQ67" s="41"/>
      <c r="VR67" s="41"/>
      <c r="VS67" s="41"/>
      <c r="VT67" s="41"/>
      <c r="VU67" s="41"/>
      <c r="VV67" s="41"/>
      <c r="VW67" s="41"/>
      <c r="VX67" s="41"/>
      <c r="VY67" s="41"/>
      <c r="VZ67" s="41"/>
      <c r="WA67" s="41"/>
      <c r="WB67" s="41"/>
      <c r="WC67" s="41"/>
      <c r="WD67" s="41"/>
      <c r="WE67" s="41"/>
      <c r="WF67" s="41"/>
      <c r="WG67" s="41"/>
      <c r="WH67" s="41"/>
      <c r="WI67" s="41"/>
      <c r="WJ67" s="41"/>
      <c r="WK67" s="41"/>
      <c r="WL67" s="41"/>
      <c r="WM67" s="41"/>
      <c r="WN67" s="41"/>
      <c r="WO67" s="41"/>
      <c r="WP67" s="41"/>
      <c r="WQ67" s="41"/>
      <c r="WR67" s="41"/>
      <c r="WS67" s="41"/>
      <c r="WT67" s="41"/>
      <c r="WU67" s="41"/>
      <c r="WV67" s="41"/>
      <c r="WW67" s="41"/>
      <c r="WX67" s="41"/>
      <c r="WY67" s="41"/>
      <c r="WZ67" s="41"/>
      <c r="XA67" s="41"/>
      <c r="XB67" s="41"/>
      <c r="XC67" s="41"/>
      <c r="XD67" s="41"/>
      <c r="XE67" s="41"/>
      <c r="XF67" s="41"/>
      <c r="XG67" s="41"/>
      <c r="XH67" s="41"/>
      <c r="XI67" s="41"/>
      <c r="XJ67" s="41"/>
      <c r="XK67" s="41"/>
      <c r="XL67" s="41"/>
      <c r="XM67" s="41"/>
      <c r="XN67" s="41"/>
      <c r="XO67" s="41"/>
      <c r="XP67" s="41"/>
      <c r="XQ67" s="41"/>
      <c r="XR67" s="41"/>
      <c r="XS67" s="41"/>
      <c r="XT67" s="41"/>
      <c r="XU67" s="41"/>
      <c r="XV67" s="41"/>
      <c r="XW67" s="41"/>
      <c r="XX67" s="41"/>
      <c r="XY67" s="41"/>
      <c r="XZ67" s="41"/>
      <c r="YA67" s="41"/>
      <c r="YB67" s="41"/>
      <c r="YC67" s="41"/>
      <c r="YD67" s="41"/>
      <c r="YE67" s="41"/>
      <c r="YF67" s="41"/>
      <c r="YG67" s="41"/>
      <c r="YH67" s="41"/>
      <c r="YI67" s="41"/>
      <c r="YJ67" s="41"/>
      <c r="YK67" s="41"/>
      <c r="YL67" s="41"/>
      <c r="YM67" s="41"/>
      <c r="YN67" s="41"/>
      <c r="YO67" s="41"/>
      <c r="YP67" s="41"/>
      <c r="YQ67" s="41"/>
      <c r="YR67" s="41"/>
      <c r="YS67" s="41"/>
      <c r="YT67" s="41"/>
      <c r="YU67" s="41"/>
      <c r="YV67" s="41"/>
      <c r="YW67" s="41"/>
      <c r="YX67" s="41"/>
      <c r="YY67" s="41"/>
      <c r="YZ67" s="41"/>
      <c r="ZA67" s="41"/>
      <c r="ZB67" s="41"/>
      <c r="ZC67" s="41"/>
      <c r="ZD67" s="41"/>
      <c r="ZE67" s="41"/>
      <c r="ZF67" s="41"/>
      <c r="ZG67" s="41"/>
      <c r="ZH67" s="41"/>
      <c r="ZI67" s="41"/>
      <c r="ZJ67" s="41"/>
      <c r="ZK67" s="41"/>
      <c r="ZL67" s="41"/>
      <c r="ZM67" s="41"/>
      <c r="ZN67" s="41"/>
      <c r="ZO67" s="41"/>
      <c r="ZP67" s="41"/>
      <c r="ZQ67" s="41"/>
      <c r="ZR67" s="41"/>
      <c r="ZS67" s="41"/>
      <c r="ZT67" s="41"/>
      <c r="ZU67" s="41"/>
      <c r="ZV67" s="41"/>
      <c r="ZW67" s="41"/>
      <c r="ZX67" s="41"/>
      <c r="ZY67" s="41"/>
      <c r="ZZ67" s="41"/>
      <c r="AAA67" s="41"/>
      <c r="AAB67" s="41"/>
      <c r="AAC67" s="41"/>
      <c r="AAD67" s="41"/>
      <c r="AAE67" s="41"/>
      <c r="AAF67" s="41"/>
      <c r="AAG67" s="41"/>
      <c r="AAH67" s="41"/>
      <c r="AAI67" s="41"/>
      <c r="AAJ67" s="41"/>
      <c r="AAK67" s="41"/>
      <c r="AAL67" s="41"/>
      <c r="AAM67" s="41"/>
      <c r="AAN67" s="41"/>
      <c r="AAO67" s="41"/>
      <c r="AAP67" s="41"/>
      <c r="AAQ67" s="41"/>
      <c r="AAR67" s="41"/>
      <c r="AAS67" s="41"/>
      <c r="AAT67" s="41"/>
      <c r="AAU67" s="41"/>
      <c r="AAV67" s="41"/>
      <c r="AAW67" s="41"/>
      <c r="AAX67" s="41"/>
      <c r="AAY67" s="41"/>
      <c r="AAZ67" s="41"/>
      <c r="ABA67" s="41"/>
      <c r="ABB67" s="41"/>
      <c r="ABC67" s="41"/>
      <c r="ABD67" s="41"/>
      <c r="ABE67" s="41"/>
      <c r="ABF67" s="41"/>
      <c r="ABG67" s="41"/>
      <c r="ABH67" s="41"/>
      <c r="ABI67" s="41"/>
      <c r="ABJ67" s="41"/>
      <c r="ABK67" s="41"/>
      <c r="ABL67" s="41"/>
      <c r="ABM67" s="41"/>
      <c r="ABN67" s="41"/>
      <c r="ABO67" s="41"/>
      <c r="ABP67" s="41"/>
      <c r="ABQ67" s="41"/>
      <c r="ABR67" s="41"/>
      <c r="ABS67" s="41"/>
      <c r="ABT67" s="41"/>
      <c r="ABU67" s="41"/>
      <c r="ABV67" s="41"/>
      <c r="ABW67" s="41"/>
      <c r="ABX67" s="41"/>
      <c r="ABY67" s="41"/>
      <c r="ABZ67" s="41"/>
      <c r="ACA67" s="41"/>
      <c r="ACB67" s="41"/>
      <c r="ACC67" s="41"/>
      <c r="ACD67" s="41"/>
      <c r="ACE67" s="41"/>
      <c r="ACF67" s="41"/>
      <c r="ACG67" s="41"/>
      <c r="ACH67" s="41"/>
      <c r="ACI67" s="41"/>
      <c r="ACJ67" s="41"/>
      <c r="ACK67" s="41"/>
      <c r="ACL67" s="41"/>
      <c r="ACM67" s="41"/>
      <c r="ACN67" s="41"/>
      <c r="ACO67" s="41"/>
      <c r="ACP67" s="41"/>
      <c r="ACQ67" s="41"/>
      <c r="ACR67" s="41"/>
      <c r="ACS67" s="41"/>
      <c r="ACT67" s="41"/>
      <c r="ACU67" s="41"/>
      <c r="ACV67" s="41"/>
      <c r="ACW67" s="41"/>
      <c r="ACX67" s="41"/>
      <c r="ACY67" s="41"/>
      <c r="ACZ67" s="41"/>
      <c r="ADA67" s="41"/>
      <c r="ADB67" s="41"/>
      <c r="ADC67" s="41"/>
      <c r="ADD67" s="41"/>
      <c r="ADE67" s="41"/>
      <c r="ADF67" s="41"/>
      <c r="ADG67" s="41"/>
      <c r="ADH67" s="41"/>
      <c r="ADI67" s="41"/>
      <c r="ADJ67" s="41"/>
      <c r="ADK67" s="41"/>
      <c r="ADL67" s="41"/>
      <c r="ADM67" s="41"/>
      <c r="ADN67" s="41"/>
      <c r="ADO67" s="41"/>
      <c r="ADP67" s="41"/>
      <c r="ADQ67" s="41"/>
      <c r="ADR67" s="41"/>
      <c r="ADS67" s="41"/>
      <c r="ADT67" s="41"/>
      <c r="ADU67" s="41"/>
      <c r="ADV67" s="41"/>
      <c r="ADW67" s="41"/>
      <c r="ADX67" s="41"/>
      <c r="ADY67" s="41"/>
      <c r="ADZ67" s="41"/>
      <c r="AEA67" s="41"/>
      <c r="AEB67" s="41"/>
      <c r="AEC67" s="41"/>
      <c r="AED67" s="41"/>
      <c r="AEE67" s="41"/>
      <c r="AEF67" s="41"/>
      <c r="AEG67" s="41"/>
      <c r="AEH67" s="41"/>
      <c r="AEI67" s="41"/>
      <c r="AEJ67" s="41"/>
      <c r="AEK67" s="41"/>
      <c r="AEL67" s="41"/>
      <c r="AEM67" s="41"/>
      <c r="AEN67" s="41"/>
      <c r="AEO67" s="41"/>
      <c r="AEP67" s="41"/>
      <c r="AEQ67" s="41"/>
      <c r="AER67" s="41"/>
      <c r="AES67" s="41"/>
      <c r="AET67" s="41"/>
      <c r="AEU67" s="41"/>
      <c r="AEV67" s="41"/>
      <c r="AEW67" s="41"/>
      <c r="AEX67" s="41"/>
      <c r="AEY67" s="41"/>
      <c r="AEZ67" s="41"/>
      <c r="AFA67" s="41"/>
      <c r="AFB67" s="41"/>
      <c r="AFC67" s="41"/>
      <c r="AFD67" s="41"/>
      <c r="AFE67" s="41"/>
      <c r="AFF67" s="41"/>
      <c r="AFG67" s="41"/>
      <c r="AFH67" s="41"/>
      <c r="AFI67" s="41"/>
      <c r="AFJ67" s="41"/>
      <c r="AFK67" s="41"/>
      <c r="AFL67" s="41"/>
      <c r="AFM67" s="41"/>
      <c r="AFN67" s="41"/>
      <c r="AFO67" s="41"/>
      <c r="AFP67" s="41"/>
      <c r="AFQ67" s="41"/>
      <c r="AFR67" s="41"/>
      <c r="AFS67" s="41"/>
      <c r="AFT67" s="41"/>
      <c r="AFU67" s="41"/>
      <c r="AFV67" s="41"/>
      <c r="AFW67" s="41"/>
      <c r="AFX67" s="41"/>
      <c r="AFY67" s="41"/>
      <c r="AFZ67" s="41"/>
      <c r="AGA67" s="41"/>
      <c r="AGB67" s="41"/>
      <c r="AGC67" s="41"/>
      <c r="AGD67" s="41"/>
      <c r="AGE67" s="41"/>
      <c r="AGF67" s="41"/>
      <c r="AGG67" s="41"/>
      <c r="AGH67" s="41"/>
      <c r="AGI67" s="41"/>
      <c r="AGJ67" s="41"/>
      <c r="AGK67" s="41"/>
      <c r="AGL67" s="41"/>
      <c r="AGM67" s="41"/>
      <c r="AGN67" s="41"/>
      <c r="AGO67" s="41"/>
      <c r="AGP67" s="41"/>
      <c r="AGQ67" s="41"/>
      <c r="AGR67" s="41"/>
      <c r="AGS67" s="41"/>
      <c r="AGT67" s="41"/>
      <c r="AGU67" s="41"/>
      <c r="AGV67" s="41"/>
      <c r="AGW67" s="41"/>
      <c r="AGX67" s="41"/>
      <c r="AGY67" s="41"/>
      <c r="AGZ67" s="41"/>
      <c r="AHA67" s="41"/>
      <c r="AHB67" s="41"/>
      <c r="AHC67" s="41"/>
      <c r="AHD67" s="41"/>
      <c r="AHE67" s="41"/>
      <c r="AHF67" s="41"/>
      <c r="AHG67" s="41"/>
      <c r="AHH67" s="41"/>
      <c r="AHI67" s="41"/>
      <c r="AHJ67" s="41"/>
      <c r="AHK67" s="41"/>
      <c r="AHL67" s="41"/>
      <c r="AHM67" s="41"/>
      <c r="AHN67" s="41"/>
      <c r="AHO67" s="41"/>
      <c r="AHP67" s="41"/>
      <c r="AHQ67" s="41"/>
      <c r="AHR67" s="41"/>
      <c r="AHS67" s="41"/>
      <c r="AHT67" s="41"/>
      <c r="AHU67" s="41"/>
      <c r="AHV67" s="41"/>
      <c r="AHW67" s="41"/>
      <c r="AHX67" s="41"/>
      <c r="AHY67" s="41"/>
      <c r="AHZ67" s="41"/>
      <c r="AIA67" s="41"/>
      <c r="AIB67" s="41"/>
      <c r="AIC67" s="41"/>
      <c r="AID67" s="41"/>
      <c r="AIE67" s="41"/>
      <c r="AIF67" s="41"/>
      <c r="AIG67" s="41"/>
      <c r="AIH67" s="41"/>
      <c r="AII67" s="41"/>
      <c r="AIJ67" s="41"/>
      <c r="AIK67" s="41"/>
      <c r="AIL67" s="41"/>
      <c r="AIM67" s="41"/>
      <c r="AIN67" s="41"/>
      <c r="AIO67" s="41"/>
      <c r="AIP67" s="41"/>
      <c r="AIQ67" s="41"/>
      <c r="AIR67" s="41"/>
      <c r="AIS67" s="41"/>
      <c r="AIT67" s="41"/>
      <c r="AIU67" s="41"/>
      <c r="AIV67" s="41"/>
      <c r="AIW67" s="41"/>
      <c r="AIX67" s="41"/>
      <c r="AIY67" s="41"/>
      <c r="AIZ67" s="41"/>
      <c r="AJA67" s="41"/>
      <c r="AJB67" s="41"/>
      <c r="AJC67" s="41"/>
      <c r="AJD67" s="41"/>
      <c r="AJE67" s="41"/>
      <c r="AJF67" s="41"/>
      <c r="AJG67" s="41"/>
      <c r="AJH67" s="41"/>
      <c r="AJI67" s="41"/>
      <c r="AJJ67" s="41"/>
      <c r="AJK67" s="41"/>
      <c r="AJL67" s="41"/>
      <c r="AJM67" s="41"/>
      <c r="AJN67" s="41"/>
      <c r="AJO67" s="41"/>
      <c r="AJP67" s="41"/>
      <c r="AJQ67" s="41"/>
      <c r="AJR67" s="41"/>
      <c r="AJS67" s="41"/>
      <c r="AJT67" s="41"/>
      <c r="AJU67" s="41"/>
      <c r="AJV67" s="41"/>
      <c r="AJW67" s="41"/>
      <c r="AJX67" s="41"/>
      <c r="AJY67" s="41"/>
      <c r="AJZ67" s="41"/>
      <c r="AKA67" s="41"/>
      <c r="AKB67" s="41"/>
      <c r="AKC67" s="41"/>
      <c r="AKD67" s="41"/>
      <c r="AKE67" s="41"/>
      <c r="AKF67" s="41"/>
      <c r="AKG67" s="41"/>
      <c r="AKH67" s="41"/>
      <c r="AKI67" s="41"/>
      <c r="AKJ67" s="41"/>
      <c r="AKK67" s="41"/>
      <c r="AKL67" s="41"/>
      <c r="AKM67" s="41"/>
      <c r="AKN67" s="41"/>
      <c r="AKO67" s="41"/>
      <c r="AKP67" s="41"/>
      <c r="AKQ67" s="41"/>
      <c r="AKR67" s="41"/>
      <c r="AKS67" s="41"/>
      <c r="AKT67" s="41"/>
      <c r="AKU67" s="41"/>
      <c r="AKV67" s="41"/>
      <c r="AKW67" s="41"/>
      <c r="AKX67" s="41"/>
      <c r="AKY67" s="41"/>
      <c r="AKZ67" s="41"/>
      <c r="ALA67" s="41"/>
      <c r="ALB67" s="41"/>
      <c r="ALC67" s="41"/>
      <c r="ALD67" s="41"/>
      <c r="ALE67" s="41"/>
      <c r="ALF67" s="41"/>
      <c r="ALG67" s="41"/>
      <c r="ALH67" s="41"/>
      <c r="ALI67" s="41"/>
      <c r="ALJ67" s="41"/>
      <c r="ALK67" s="41"/>
      <c r="ALL67" s="41"/>
      <c r="ALM67" s="41"/>
      <c r="ALN67" s="41"/>
      <c r="ALO67" s="41"/>
      <c r="ALP67" s="41"/>
      <c r="ALQ67" s="41"/>
      <c r="ALR67" s="41"/>
      <c r="ALS67" s="41"/>
      <c r="ALT67" s="41"/>
      <c r="ALU67" s="41"/>
      <c r="ALV67" s="41"/>
      <c r="ALW67" s="41"/>
      <c r="ALX67" s="41"/>
      <c r="ALY67" s="41"/>
      <c r="ALZ67" s="41"/>
      <c r="AMA67" s="41"/>
      <c r="AMB67" s="41"/>
      <c r="AMC67" s="41"/>
      <c r="AMD67" s="41"/>
      <c r="AME67" s="41"/>
      <c r="AMF67" s="41"/>
      <c r="AMG67" s="41"/>
      <c r="AMH67" s="41"/>
      <c r="AMI67" s="41"/>
      <c r="AMJ67" s="41"/>
      <c r="AMK67" s="41"/>
    </row>
    <row r="68" spans="1:1025" ht="39.75" customHeight="1" x14ac:dyDescent="0.25">
      <c r="A68" s="47" t="s">
        <v>121</v>
      </c>
      <c r="B68" s="48" t="s">
        <v>122</v>
      </c>
      <c r="C68" s="48" t="s">
        <v>123</v>
      </c>
      <c r="D68" s="49" t="s">
        <v>124</v>
      </c>
      <c r="E68" s="49"/>
      <c r="F68" s="110"/>
      <c r="G68" s="19">
        <f>G69</f>
        <v>716880</v>
      </c>
      <c r="H68" s="24">
        <f t="shared" ref="H68:J68" si="17">H69</f>
        <v>716880</v>
      </c>
      <c r="I68" s="24">
        <f t="shared" si="17"/>
        <v>0</v>
      </c>
      <c r="J68" s="24">
        <f t="shared" si="17"/>
        <v>0</v>
      </c>
      <c r="K68" s="15"/>
    </row>
    <row r="69" spans="1:1025" ht="39.75" customHeight="1" x14ac:dyDescent="0.25">
      <c r="A69" s="47"/>
      <c r="B69" s="48"/>
      <c r="C69" s="48"/>
      <c r="D69" s="49"/>
      <c r="E69" s="49" t="s">
        <v>135</v>
      </c>
      <c r="F69" s="110" t="s">
        <v>186</v>
      </c>
      <c r="G69" s="19">
        <f>H69</f>
        <v>716880</v>
      </c>
      <c r="H69" s="24">
        <v>716880</v>
      </c>
      <c r="I69" s="24">
        <v>0</v>
      </c>
      <c r="J69" s="24">
        <v>0</v>
      </c>
      <c r="K69" s="15"/>
    </row>
    <row r="70" spans="1:1025" ht="25.5" x14ac:dyDescent="0.25">
      <c r="A70" s="32" t="s">
        <v>65</v>
      </c>
      <c r="B70" s="32" t="s">
        <v>66</v>
      </c>
      <c r="C70" s="32" t="s">
        <v>67</v>
      </c>
      <c r="D70" s="22" t="s">
        <v>68</v>
      </c>
      <c r="E70" s="49"/>
      <c r="F70" s="106"/>
      <c r="G70" s="19">
        <f>H70</f>
        <v>43000</v>
      </c>
      <c r="H70" s="24">
        <f>H71</f>
        <v>43000</v>
      </c>
      <c r="I70" s="24">
        <f t="shared" ref="I70:J70" si="18">I71</f>
        <v>0</v>
      </c>
      <c r="J70" s="24">
        <f t="shared" si="18"/>
        <v>0</v>
      </c>
      <c r="K70" s="15"/>
    </row>
    <row r="71" spans="1:1025" ht="55.5" customHeight="1" x14ac:dyDescent="0.25">
      <c r="A71" s="32"/>
      <c r="B71" s="32"/>
      <c r="C71" s="32"/>
      <c r="D71" s="22"/>
      <c r="E71" s="49" t="s">
        <v>104</v>
      </c>
      <c r="F71" s="106" t="s">
        <v>105</v>
      </c>
      <c r="G71" s="19">
        <f>H71</f>
        <v>43000</v>
      </c>
      <c r="H71" s="24">
        <v>43000</v>
      </c>
      <c r="I71" s="23">
        <v>0</v>
      </c>
      <c r="J71" s="24">
        <v>0</v>
      </c>
      <c r="K71" s="15"/>
    </row>
    <row r="72" spans="1:1025" ht="27.75" customHeight="1" x14ac:dyDescent="0.25">
      <c r="A72" s="135" t="s">
        <v>79</v>
      </c>
      <c r="B72" s="135" t="s">
        <v>11</v>
      </c>
      <c r="C72" s="135" t="s">
        <v>12</v>
      </c>
      <c r="D72" s="135" t="s">
        <v>81</v>
      </c>
      <c r="E72" s="136" t="s">
        <v>82</v>
      </c>
      <c r="F72" s="134" t="s">
        <v>83</v>
      </c>
      <c r="G72" s="135" t="s">
        <v>1</v>
      </c>
      <c r="H72" s="135" t="s">
        <v>10</v>
      </c>
      <c r="I72" s="135" t="s">
        <v>2</v>
      </c>
      <c r="J72" s="135"/>
      <c r="K72" s="15"/>
    </row>
    <row r="73" spans="1:1025" ht="128.25" customHeight="1" x14ac:dyDescent="0.25">
      <c r="A73" s="135"/>
      <c r="B73" s="135"/>
      <c r="C73" s="135"/>
      <c r="D73" s="135"/>
      <c r="E73" s="136"/>
      <c r="F73" s="134"/>
      <c r="G73" s="135"/>
      <c r="H73" s="135"/>
      <c r="I73" s="16" t="s">
        <v>3</v>
      </c>
      <c r="J73" s="87" t="s">
        <v>13</v>
      </c>
      <c r="K73" s="15"/>
    </row>
    <row r="74" spans="1:1025" x14ac:dyDescent="0.25">
      <c r="A74" s="87" t="s">
        <v>4</v>
      </c>
      <c r="B74" s="87" t="s">
        <v>5</v>
      </c>
      <c r="C74" s="87" t="s">
        <v>6</v>
      </c>
      <c r="D74" s="87" t="s">
        <v>7</v>
      </c>
      <c r="E74" s="88" t="s">
        <v>8</v>
      </c>
      <c r="F74" s="104" t="s">
        <v>9</v>
      </c>
      <c r="G74" s="87" t="s">
        <v>84</v>
      </c>
      <c r="H74" s="87" t="s">
        <v>85</v>
      </c>
      <c r="I74" s="16" t="s">
        <v>86</v>
      </c>
      <c r="J74" s="17" t="s">
        <v>87</v>
      </c>
      <c r="K74" s="15"/>
    </row>
    <row r="75" spans="1:1025" ht="38.25" x14ac:dyDescent="0.25">
      <c r="A75" s="25" t="s">
        <v>171</v>
      </c>
      <c r="B75" s="80">
        <v>8240</v>
      </c>
      <c r="C75" s="80" t="s">
        <v>67</v>
      </c>
      <c r="D75" s="22" t="s">
        <v>172</v>
      </c>
      <c r="E75" s="22" t="s">
        <v>178</v>
      </c>
      <c r="F75" s="109" t="s">
        <v>202</v>
      </c>
      <c r="G75" s="19">
        <f>I75</f>
        <v>1667600</v>
      </c>
      <c r="H75" s="24">
        <v>0</v>
      </c>
      <c r="I75" s="24">
        <f>1200000+124400+210000+151200-18000</f>
        <v>1667600</v>
      </c>
      <c r="J75" s="24">
        <f>I75</f>
        <v>1667600</v>
      </c>
      <c r="K75" s="15"/>
    </row>
    <row r="76" spans="1:1025" ht="39" customHeight="1" x14ac:dyDescent="0.25">
      <c r="A76" s="32" t="s">
        <v>69</v>
      </c>
      <c r="B76" s="32" t="s">
        <v>70</v>
      </c>
      <c r="C76" s="32" t="s">
        <v>71</v>
      </c>
      <c r="D76" s="22" t="s">
        <v>72</v>
      </c>
      <c r="E76" s="49" t="s">
        <v>106</v>
      </c>
      <c r="F76" s="106" t="s">
        <v>107</v>
      </c>
      <c r="G76" s="19">
        <f t="shared" si="10"/>
        <v>12300</v>
      </c>
      <c r="H76" s="24">
        <v>0</v>
      </c>
      <c r="I76" s="23">
        <v>12300</v>
      </c>
      <c r="J76" s="24">
        <v>0</v>
      </c>
      <c r="K76" s="15"/>
    </row>
    <row r="77" spans="1:1025" ht="30.75" customHeight="1" x14ac:dyDescent="0.25">
      <c r="A77" s="4" t="s">
        <v>74</v>
      </c>
      <c r="B77" s="4"/>
      <c r="C77" s="4"/>
      <c r="D77" s="18" t="s">
        <v>108</v>
      </c>
      <c r="E77" s="62"/>
      <c r="F77" s="105"/>
      <c r="G77" s="19">
        <f t="shared" ref="G77:J78" si="19">G78</f>
        <v>3123305</v>
      </c>
      <c r="H77" s="19">
        <f t="shared" si="19"/>
        <v>2623305</v>
      </c>
      <c r="I77" s="19">
        <f t="shared" si="19"/>
        <v>500000</v>
      </c>
      <c r="J77" s="19">
        <f t="shared" si="19"/>
        <v>500000</v>
      </c>
      <c r="K77" s="15"/>
    </row>
    <row r="78" spans="1:1025" ht="25.5" customHeight="1" x14ac:dyDescent="0.25">
      <c r="A78" s="4" t="s">
        <v>75</v>
      </c>
      <c r="B78" s="4"/>
      <c r="C78" s="4"/>
      <c r="D78" s="18" t="s">
        <v>108</v>
      </c>
      <c r="E78" s="62"/>
      <c r="F78" s="105"/>
      <c r="G78" s="19">
        <f t="shared" si="19"/>
        <v>3123305</v>
      </c>
      <c r="H78" s="19">
        <f t="shared" si="19"/>
        <v>2623305</v>
      </c>
      <c r="I78" s="19">
        <f t="shared" si="19"/>
        <v>500000</v>
      </c>
      <c r="J78" s="19">
        <f t="shared" si="19"/>
        <v>500000</v>
      </c>
      <c r="K78" s="15"/>
    </row>
    <row r="79" spans="1:1025" ht="22.5" customHeight="1" x14ac:dyDescent="0.25">
      <c r="A79" s="4"/>
      <c r="B79" s="4">
        <v>9000</v>
      </c>
      <c r="C79" s="4"/>
      <c r="D79" s="18" t="s">
        <v>109</v>
      </c>
      <c r="E79" s="62"/>
      <c r="F79" s="105"/>
      <c r="G79" s="19">
        <f>G82+G80+G92</f>
        <v>3123305</v>
      </c>
      <c r="H79" s="19">
        <f>H82+H80+H92</f>
        <v>2623305</v>
      </c>
      <c r="I79" s="19">
        <f>I82+I80+I92</f>
        <v>500000</v>
      </c>
      <c r="J79" s="19">
        <f>J82+J80+J92</f>
        <v>500000</v>
      </c>
      <c r="K79" s="15"/>
    </row>
    <row r="80" spans="1:1025" s="77" customFormat="1" ht="99" customHeight="1" x14ac:dyDescent="0.25">
      <c r="A80" s="76" t="s">
        <v>150</v>
      </c>
      <c r="B80" s="76" t="s">
        <v>151</v>
      </c>
      <c r="C80" s="76" t="s">
        <v>77</v>
      </c>
      <c r="D80" s="75" t="s">
        <v>149</v>
      </c>
      <c r="E80" s="69"/>
      <c r="F80" s="112"/>
      <c r="G80" s="70">
        <f>G81</f>
        <v>263078</v>
      </c>
      <c r="H80" s="70">
        <f t="shared" ref="H80:J80" si="20">H81</f>
        <v>263078</v>
      </c>
      <c r="I80" s="70">
        <f t="shared" si="20"/>
        <v>0</v>
      </c>
      <c r="J80" s="70">
        <f t="shared" si="20"/>
        <v>0</v>
      </c>
      <c r="K80" s="15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3"/>
      <c r="PN80" s="3"/>
      <c r="PO80" s="3"/>
      <c r="PP80" s="3"/>
      <c r="PQ80" s="3"/>
      <c r="PR80" s="3"/>
      <c r="PS80" s="3"/>
      <c r="PT80" s="3"/>
      <c r="PU80" s="3"/>
      <c r="PV80" s="3"/>
      <c r="PW80" s="3"/>
      <c r="PX80" s="3"/>
      <c r="PY80" s="3"/>
      <c r="PZ80" s="3"/>
      <c r="QA80" s="3"/>
      <c r="QB80" s="3"/>
      <c r="QC80" s="3"/>
      <c r="QD80" s="3"/>
      <c r="QE80" s="3"/>
      <c r="QF80" s="3"/>
      <c r="QG80" s="3"/>
      <c r="QH80" s="3"/>
      <c r="QI80" s="3"/>
      <c r="QJ80" s="3"/>
      <c r="QK80" s="3"/>
      <c r="QL80" s="3"/>
      <c r="QM80" s="3"/>
      <c r="QN80" s="3"/>
      <c r="QO80" s="3"/>
      <c r="QP80" s="3"/>
      <c r="QQ80" s="3"/>
      <c r="QR80" s="3"/>
      <c r="QS80" s="3"/>
      <c r="QT80" s="3"/>
      <c r="QU80" s="3"/>
      <c r="QV80" s="3"/>
      <c r="QW80" s="3"/>
      <c r="QX80" s="3"/>
      <c r="QY80" s="3"/>
      <c r="QZ80" s="3"/>
      <c r="RA80" s="3"/>
      <c r="RB80" s="3"/>
      <c r="RC80" s="3"/>
      <c r="RD80" s="3"/>
      <c r="RE80" s="3"/>
      <c r="RF80" s="3"/>
      <c r="RG80" s="3"/>
      <c r="RH80" s="3"/>
      <c r="RI80" s="3"/>
      <c r="RJ80" s="3"/>
      <c r="RK80" s="3"/>
      <c r="RL80" s="3"/>
      <c r="RM80" s="3"/>
      <c r="RN80" s="3"/>
      <c r="RO80" s="3"/>
      <c r="RP80" s="3"/>
      <c r="RQ80" s="3"/>
      <c r="RR80" s="3"/>
      <c r="RS80" s="3"/>
      <c r="RT80" s="3"/>
      <c r="RU80" s="3"/>
      <c r="RV80" s="3"/>
      <c r="RW80" s="3"/>
      <c r="RX80" s="3"/>
      <c r="RY80" s="3"/>
      <c r="RZ80" s="3"/>
      <c r="SA80" s="3"/>
      <c r="SB80" s="3"/>
      <c r="SC80" s="3"/>
      <c r="SD80" s="3"/>
      <c r="SE80" s="3"/>
      <c r="SF80" s="3"/>
      <c r="SG80" s="3"/>
      <c r="SH80" s="3"/>
      <c r="SI80" s="3"/>
      <c r="SJ80" s="3"/>
      <c r="SK80" s="3"/>
      <c r="SL80" s="3"/>
      <c r="SM80" s="3"/>
      <c r="SN80" s="3"/>
      <c r="SO80" s="3"/>
      <c r="SP80" s="3"/>
      <c r="SQ80" s="3"/>
      <c r="SR80" s="3"/>
      <c r="SS80" s="3"/>
      <c r="ST80" s="3"/>
      <c r="SU80" s="3"/>
      <c r="SV80" s="3"/>
      <c r="SW80" s="3"/>
      <c r="SX80" s="3"/>
      <c r="SY80" s="3"/>
      <c r="SZ80" s="3"/>
      <c r="TA80" s="3"/>
      <c r="TB80" s="3"/>
      <c r="TC80" s="3"/>
      <c r="TD80" s="3"/>
      <c r="TE80" s="3"/>
      <c r="TF80" s="3"/>
      <c r="TG80" s="3"/>
      <c r="TH80" s="3"/>
      <c r="TI80" s="3"/>
      <c r="TJ80" s="3"/>
      <c r="TK80" s="3"/>
      <c r="TL80" s="3"/>
      <c r="TM80" s="3"/>
      <c r="TN80" s="3"/>
      <c r="TO80" s="3"/>
      <c r="TP80" s="3"/>
      <c r="TQ80" s="3"/>
      <c r="TR80" s="3"/>
      <c r="TS80" s="3"/>
      <c r="TT80" s="3"/>
      <c r="TU80" s="3"/>
      <c r="TV80" s="3"/>
      <c r="TW80" s="3"/>
      <c r="TX80" s="3"/>
      <c r="TY80" s="3"/>
      <c r="TZ80" s="3"/>
      <c r="UA80" s="3"/>
      <c r="UB80" s="3"/>
      <c r="UC80" s="3"/>
      <c r="UD80" s="3"/>
      <c r="UE80" s="3"/>
      <c r="UF80" s="3"/>
      <c r="UG80" s="3"/>
      <c r="UH80" s="3"/>
      <c r="UI80" s="3"/>
      <c r="UJ80" s="3"/>
      <c r="UK80" s="3"/>
      <c r="UL80" s="3"/>
      <c r="UM80" s="3"/>
      <c r="UN80" s="3"/>
      <c r="UO80" s="3"/>
      <c r="UP80" s="3"/>
      <c r="UQ80" s="3"/>
      <c r="UR80" s="3"/>
      <c r="US80" s="3"/>
      <c r="UT80" s="3"/>
      <c r="UU80" s="3"/>
      <c r="UV80" s="3"/>
      <c r="UW80" s="3"/>
      <c r="UX80" s="3"/>
      <c r="UY80" s="3"/>
      <c r="UZ80" s="3"/>
      <c r="VA80" s="3"/>
      <c r="VB80" s="3"/>
      <c r="VC80" s="3"/>
      <c r="VD80" s="3"/>
      <c r="VE80" s="3"/>
      <c r="VF80" s="3"/>
      <c r="VG80" s="3"/>
      <c r="VH80" s="3"/>
      <c r="VI80" s="3"/>
      <c r="VJ80" s="3"/>
      <c r="VK80" s="3"/>
      <c r="VL80" s="3"/>
      <c r="VM80" s="3"/>
      <c r="VN80" s="3"/>
      <c r="VO80" s="3"/>
      <c r="VP80" s="3"/>
      <c r="VQ80" s="3"/>
      <c r="VR80" s="3"/>
      <c r="VS80" s="3"/>
      <c r="VT80" s="3"/>
      <c r="VU80" s="3"/>
      <c r="VV80" s="3"/>
      <c r="VW80" s="3"/>
      <c r="VX80" s="3"/>
      <c r="VY80" s="3"/>
      <c r="VZ80" s="3"/>
      <c r="WA80" s="3"/>
      <c r="WB80" s="3"/>
      <c r="WC80" s="3"/>
      <c r="WD80" s="3"/>
      <c r="WE80" s="3"/>
      <c r="WF80" s="3"/>
      <c r="WG80" s="3"/>
      <c r="WH80" s="3"/>
      <c r="WI80" s="3"/>
      <c r="WJ80" s="3"/>
      <c r="WK80" s="3"/>
      <c r="WL80" s="3"/>
      <c r="WM80" s="3"/>
      <c r="WN80" s="3"/>
      <c r="WO80" s="3"/>
      <c r="WP80" s="3"/>
      <c r="WQ80" s="3"/>
      <c r="WR80" s="3"/>
      <c r="WS80" s="3"/>
      <c r="WT80" s="3"/>
      <c r="WU80" s="3"/>
      <c r="WV80" s="3"/>
      <c r="WW80" s="3"/>
      <c r="WX80" s="3"/>
      <c r="WY80" s="3"/>
      <c r="WZ80" s="3"/>
      <c r="XA80" s="3"/>
      <c r="XB80" s="3"/>
      <c r="XC80" s="3"/>
      <c r="XD80" s="3"/>
      <c r="XE80" s="3"/>
      <c r="XF80" s="3"/>
      <c r="XG80" s="3"/>
      <c r="XH80" s="3"/>
      <c r="XI80" s="3"/>
      <c r="XJ80" s="3"/>
      <c r="XK80" s="3"/>
      <c r="XL80" s="3"/>
      <c r="XM80" s="3"/>
      <c r="XN80" s="3"/>
      <c r="XO80" s="3"/>
      <c r="XP80" s="3"/>
      <c r="XQ80" s="3"/>
      <c r="XR80" s="3"/>
      <c r="XS80" s="3"/>
      <c r="XT80" s="3"/>
      <c r="XU80" s="3"/>
      <c r="XV80" s="3"/>
      <c r="XW80" s="3"/>
      <c r="XX80" s="3"/>
      <c r="XY80" s="3"/>
      <c r="XZ80" s="3"/>
      <c r="YA80" s="3"/>
      <c r="YB80" s="3"/>
      <c r="YC80" s="3"/>
      <c r="YD80" s="3"/>
      <c r="YE80" s="3"/>
      <c r="YF80" s="3"/>
      <c r="YG80" s="3"/>
      <c r="YH80" s="3"/>
      <c r="YI80" s="3"/>
      <c r="YJ80" s="3"/>
      <c r="YK80" s="3"/>
      <c r="YL80" s="3"/>
      <c r="YM80" s="3"/>
      <c r="YN80" s="3"/>
      <c r="YO80" s="3"/>
      <c r="YP80" s="3"/>
      <c r="YQ80" s="3"/>
      <c r="YR80" s="3"/>
      <c r="YS80" s="3"/>
      <c r="YT80" s="3"/>
      <c r="YU80" s="3"/>
      <c r="YV80" s="3"/>
      <c r="YW80" s="3"/>
      <c r="YX80" s="3"/>
      <c r="YY80" s="3"/>
      <c r="YZ80" s="3"/>
      <c r="ZA80" s="3"/>
      <c r="ZB80" s="3"/>
      <c r="ZC80" s="3"/>
      <c r="ZD80" s="3"/>
      <c r="ZE80" s="3"/>
      <c r="ZF80" s="3"/>
      <c r="ZG80" s="3"/>
      <c r="ZH80" s="3"/>
      <c r="ZI80" s="3"/>
      <c r="ZJ80" s="3"/>
      <c r="ZK80" s="3"/>
      <c r="ZL80" s="3"/>
      <c r="ZM80" s="3"/>
      <c r="ZN80" s="3"/>
      <c r="ZO80" s="3"/>
      <c r="ZP80" s="3"/>
      <c r="ZQ80" s="3"/>
      <c r="ZR80" s="3"/>
      <c r="ZS80" s="3"/>
      <c r="ZT80" s="3"/>
      <c r="ZU80" s="3"/>
      <c r="ZV80" s="3"/>
      <c r="ZW80" s="3"/>
      <c r="ZX80" s="3"/>
      <c r="ZY80" s="3"/>
      <c r="ZZ80" s="3"/>
      <c r="AAA80" s="3"/>
      <c r="AAB80" s="3"/>
      <c r="AAC80" s="3"/>
      <c r="AAD80" s="3"/>
      <c r="AAE80" s="3"/>
      <c r="AAF80" s="3"/>
      <c r="AAG80" s="3"/>
      <c r="AAH80" s="3"/>
      <c r="AAI80" s="3"/>
      <c r="AAJ80" s="3"/>
      <c r="AAK80" s="3"/>
      <c r="AAL80" s="3"/>
      <c r="AAM80" s="3"/>
      <c r="AAN80" s="3"/>
      <c r="AAO80" s="3"/>
      <c r="AAP80" s="3"/>
      <c r="AAQ80" s="3"/>
      <c r="AAR80" s="3"/>
      <c r="AAS80" s="3"/>
      <c r="AAT80" s="3"/>
      <c r="AAU80" s="3"/>
      <c r="AAV80" s="3"/>
      <c r="AAW80" s="3"/>
      <c r="AAX80" s="3"/>
      <c r="AAY80" s="3"/>
      <c r="AAZ80" s="3"/>
      <c r="ABA80" s="3"/>
      <c r="ABB80" s="3"/>
      <c r="ABC80" s="3"/>
      <c r="ABD80" s="3"/>
      <c r="ABE80" s="3"/>
      <c r="ABF80" s="3"/>
      <c r="ABG80" s="3"/>
      <c r="ABH80" s="3"/>
      <c r="ABI80" s="3"/>
      <c r="ABJ80" s="3"/>
      <c r="ABK80" s="3"/>
      <c r="ABL80" s="3"/>
      <c r="ABM80" s="3"/>
      <c r="ABN80" s="3"/>
      <c r="ABO80" s="3"/>
      <c r="ABP80" s="3"/>
      <c r="ABQ80" s="3"/>
      <c r="ABR80" s="3"/>
      <c r="ABS80" s="3"/>
      <c r="ABT80" s="3"/>
      <c r="ABU80" s="3"/>
      <c r="ABV80" s="3"/>
      <c r="ABW80" s="3"/>
      <c r="ABX80" s="3"/>
      <c r="ABY80" s="3"/>
      <c r="ABZ80" s="3"/>
      <c r="ACA80" s="3"/>
      <c r="ACB80" s="3"/>
      <c r="ACC80" s="3"/>
      <c r="ACD80" s="3"/>
      <c r="ACE80" s="3"/>
      <c r="ACF80" s="3"/>
      <c r="ACG80" s="3"/>
      <c r="ACH80" s="3"/>
      <c r="ACI80" s="3"/>
      <c r="ACJ80" s="3"/>
      <c r="ACK80" s="3"/>
      <c r="ACL80" s="3"/>
      <c r="ACM80" s="3"/>
      <c r="ACN80" s="3"/>
      <c r="ACO80" s="3"/>
      <c r="ACP80" s="3"/>
      <c r="ACQ80" s="3"/>
      <c r="ACR80" s="3"/>
      <c r="ACS80" s="3"/>
      <c r="ACT80" s="3"/>
      <c r="ACU80" s="3"/>
      <c r="ACV80" s="3"/>
      <c r="ACW80" s="3"/>
      <c r="ACX80" s="3"/>
      <c r="ACY80" s="3"/>
      <c r="ACZ80" s="3"/>
      <c r="ADA80" s="3"/>
      <c r="ADB80" s="3"/>
      <c r="ADC80" s="3"/>
      <c r="ADD80" s="3"/>
      <c r="ADE80" s="3"/>
      <c r="ADF80" s="3"/>
      <c r="ADG80" s="3"/>
      <c r="ADH80" s="3"/>
      <c r="ADI80" s="3"/>
      <c r="ADJ80" s="3"/>
      <c r="ADK80" s="3"/>
      <c r="ADL80" s="3"/>
      <c r="ADM80" s="3"/>
      <c r="ADN80" s="3"/>
      <c r="ADO80" s="3"/>
      <c r="ADP80" s="3"/>
      <c r="ADQ80" s="3"/>
      <c r="ADR80" s="3"/>
      <c r="ADS80" s="3"/>
      <c r="ADT80" s="3"/>
      <c r="ADU80" s="3"/>
      <c r="ADV80" s="3"/>
      <c r="ADW80" s="3"/>
      <c r="ADX80" s="3"/>
      <c r="ADY80" s="3"/>
      <c r="ADZ80" s="3"/>
      <c r="AEA80" s="3"/>
      <c r="AEB80" s="3"/>
      <c r="AEC80" s="3"/>
      <c r="AED80" s="3"/>
      <c r="AEE80" s="3"/>
      <c r="AEF80" s="3"/>
      <c r="AEG80" s="3"/>
      <c r="AEH80" s="3"/>
      <c r="AEI80" s="3"/>
      <c r="AEJ80" s="3"/>
      <c r="AEK80" s="3"/>
      <c r="AEL80" s="3"/>
      <c r="AEM80" s="3"/>
      <c r="AEN80" s="3"/>
      <c r="AEO80" s="3"/>
      <c r="AEP80" s="3"/>
      <c r="AEQ80" s="3"/>
      <c r="AER80" s="3"/>
      <c r="AES80" s="3"/>
      <c r="AET80" s="3"/>
      <c r="AEU80" s="3"/>
      <c r="AEV80" s="3"/>
      <c r="AEW80" s="3"/>
      <c r="AEX80" s="3"/>
      <c r="AEY80" s="3"/>
      <c r="AEZ80" s="3"/>
      <c r="AFA80" s="3"/>
      <c r="AFB80" s="3"/>
      <c r="AFC80" s="3"/>
      <c r="AFD80" s="3"/>
      <c r="AFE80" s="3"/>
      <c r="AFF80" s="3"/>
      <c r="AFG80" s="3"/>
      <c r="AFH80" s="3"/>
      <c r="AFI80" s="3"/>
      <c r="AFJ80" s="3"/>
      <c r="AFK80" s="3"/>
      <c r="AFL80" s="3"/>
      <c r="AFM80" s="3"/>
      <c r="AFN80" s="3"/>
      <c r="AFO80" s="3"/>
      <c r="AFP80" s="3"/>
      <c r="AFQ80" s="3"/>
      <c r="AFR80" s="3"/>
      <c r="AFS80" s="3"/>
      <c r="AFT80" s="3"/>
      <c r="AFU80" s="3"/>
      <c r="AFV80" s="3"/>
      <c r="AFW80" s="3"/>
      <c r="AFX80" s="3"/>
      <c r="AFY80" s="3"/>
      <c r="AFZ80" s="3"/>
      <c r="AGA80" s="3"/>
      <c r="AGB80" s="3"/>
      <c r="AGC80" s="3"/>
      <c r="AGD80" s="3"/>
      <c r="AGE80" s="3"/>
      <c r="AGF80" s="3"/>
      <c r="AGG80" s="3"/>
      <c r="AGH80" s="3"/>
      <c r="AGI80" s="3"/>
      <c r="AGJ80" s="3"/>
      <c r="AGK80" s="3"/>
      <c r="AGL80" s="3"/>
      <c r="AGM80" s="3"/>
      <c r="AGN80" s="3"/>
      <c r="AGO80" s="3"/>
      <c r="AGP80" s="3"/>
      <c r="AGQ80" s="3"/>
      <c r="AGR80" s="3"/>
      <c r="AGS80" s="3"/>
      <c r="AGT80" s="3"/>
      <c r="AGU80" s="3"/>
      <c r="AGV80" s="3"/>
      <c r="AGW80" s="3"/>
      <c r="AGX80" s="3"/>
      <c r="AGY80" s="3"/>
      <c r="AGZ80" s="3"/>
      <c r="AHA80" s="3"/>
      <c r="AHB80" s="3"/>
      <c r="AHC80" s="3"/>
      <c r="AHD80" s="3"/>
      <c r="AHE80" s="3"/>
      <c r="AHF80" s="3"/>
      <c r="AHG80" s="3"/>
      <c r="AHH80" s="3"/>
      <c r="AHI80" s="3"/>
      <c r="AHJ80" s="3"/>
      <c r="AHK80" s="3"/>
      <c r="AHL80" s="3"/>
      <c r="AHM80" s="3"/>
      <c r="AHN80" s="3"/>
      <c r="AHO80" s="3"/>
      <c r="AHP80" s="3"/>
      <c r="AHQ80" s="3"/>
      <c r="AHR80" s="3"/>
      <c r="AHS80" s="3"/>
      <c r="AHT80" s="3"/>
      <c r="AHU80" s="3"/>
      <c r="AHV80" s="3"/>
      <c r="AHW80" s="3"/>
      <c r="AHX80" s="3"/>
      <c r="AHY80" s="3"/>
      <c r="AHZ80" s="3"/>
      <c r="AIA80" s="3"/>
      <c r="AIB80" s="3"/>
      <c r="AIC80" s="3"/>
      <c r="AID80" s="3"/>
      <c r="AIE80" s="3"/>
      <c r="AIF80" s="3"/>
      <c r="AIG80" s="3"/>
      <c r="AIH80" s="3"/>
      <c r="AII80" s="3"/>
      <c r="AIJ80" s="3"/>
      <c r="AIK80" s="3"/>
      <c r="AIL80" s="3"/>
      <c r="AIM80" s="3"/>
      <c r="AIN80" s="3"/>
      <c r="AIO80" s="3"/>
      <c r="AIP80" s="3"/>
      <c r="AIQ80" s="3"/>
      <c r="AIR80" s="3"/>
      <c r="AIS80" s="3"/>
      <c r="AIT80" s="3"/>
      <c r="AIU80" s="3"/>
      <c r="AIV80" s="3"/>
      <c r="AIW80" s="3"/>
      <c r="AIX80" s="3"/>
      <c r="AIY80" s="3"/>
      <c r="AIZ80" s="3"/>
      <c r="AJA80" s="3"/>
      <c r="AJB80" s="3"/>
      <c r="AJC80" s="3"/>
      <c r="AJD80" s="3"/>
      <c r="AJE80" s="3"/>
      <c r="AJF80" s="3"/>
      <c r="AJG80" s="3"/>
      <c r="AJH80" s="3"/>
      <c r="AJI80" s="3"/>
      <c r="AJJ80" s="3"/>
      <c r="AJK80" s="3"/>
      <c r="AJL80" s="3"/>
      <c r="AJM80" s="3"/>
      <c r="AJN80" s="3"/>
      <c r="AJO80" s="3"/>
      <c r="AJP80" s="3"/>
      <c r="AJQ80" s="3"/>
      <c r="AJR80" s="3"/>
      <c r="AJS80" s="3"/>
      <c r="AJT80" s="3"/>
      <c r="AJU80" s="3"/>
      <c r="AJV80" s="3"/>
      <c r="AJW80" s="3"/>
      <c r="AJX80" s="3"/>
      <c r="AJY80" s="3"/>
      <c r="AJZ80" s="3"/>
      <c r="AKA80" s="3"/>
      <c r="AKB80" s="3"/>
      <c r="AKC80" s="3"/>
      <c r="AKD80" s="3"/>
      <c r="AKE80" s="3"/>
      <c r="AKF80" s="3"/>
      <c r="AKG80" s="3"/>
      <c r="AKH80" s="3"/>
      <c r="AKI80" s="3"/>
      <c r="AKJ80" s="3"/>
      <c r="AKK80" s="3"/>
      <c r="AKL80" s="3"/>
      <c r="AKM80" s="3"/>
      <c r="AKN80" s="3"/>
      <c r="AKO80" s="3"/>
      <c r="AKP80" s="3"/>
      <c r="AKQ80" s="3"/>
      <c r="AKR80" s="3"/>
      <c r="AKS80" s="3"/>
      <c r="AKT80" s="3"/>
      <c r="AKU80" s="3"/>
      <c r="AKV80" s="3"/>
      <c r="AKW80" s="3"/>
      <c r="AKX80" s="3"/>
      <c r="AKY80" s="3"/>
      <c r="AKZ80" s="3"/>
      <c r="ALA80" s="3"/>
      <c r="ALB80" s="3"/>
      <c r="ALC80" s="3"/>
      <c r="ALD80" s="3"/>
      <c r="ALE80" s="3"/>
      <c r="ALF80" s="3"/>
      <c r="ALG80" s="3"/>
      <c r="ALH80" s="3"/>
      <c r="ALI80" s="3"/>
      <c r="ALJ80" s="3"/>
      <c r="ALK80" s="3"/>
      <c r="ALL80" s="3"/>
      <c r="ALM80" s="3"/>
      <c r="ALN80" s="3"/>
      <c r="ALO80" s="3"/>
      <c r="ALP80" s="3"/>
      <c r="ALQ80" s="3"/>
      <c r="ALR80" s="3"/>
      <c r="ALS80" s="3"/>
      <c r="ALT80" s="3"/>
      <c r="ALU80" s="3"/>
      <c r="ALV80" s="3"/>
      <c r="ALW80" s="3"/>
      <c r="ALX80" s="3"/>
      <c r="ALY80" s="3"/>
      <c r="ALZ80" s="3"/>
      <c r="AMA80" s="3"/>
      <c r="AMB80" s="3"/>
      <c r="AMC80" s="3"/>
      <c r="AMD80" s="3"/>
      <c r="AME80" s="3"/>
      <c r="AMF80" s="3"/>
      <c r="AMG80" s="3"/>
      <c r="AMH80" s="3"/>
      <c r="AMI80" s="3"/>
      <c r="AMJ80" s="3"/>
      <c r="AMK80" s="3"/>
    </row>
    <row r="81" spans="1:11" ht="76.5" customHeight="1" x14ac:dyDescent="0.25">
      <c r="A81" s="57"/>
      <c r="B81" s="57"/>
      <c r="C81" s="57"/>
      <c r="D81" s="57"/>
      <c r="E81" s="49" t="s">
        <v>102</v>
      </c>
      <c r="F81" s="106" t="s">
        <v>103</v>
      </c>
      <c r="G81" s="19">
        <f t="shared" ref="G81" si="21">H81+I81</f>
        <v>263078</v>
      </c>
      <c r="H81" s="24">
        <v>263078</v>
      </c>
      <c r="I81" s="23">
        <v>0</v>
      </c>
      <c r="J81" s="24">
        <v>0</v>
      </c>
      <c r="K81" s="15"/>
    </row>
    <row r="82" spans="1:11" ht="30" customHeight="1" x14ac:dyDescent="0.25">
      <c r="A82" s="71">
        <v>3719770</v>
      </c>
      <c r="B82" s="71" t="s">
        <v>76</v>
      </c>
      <c r="C82" s="71" t="s">
        <v>77</v>
      </c>
      <c r="D82" s="72" t="s">
        <v>78</v>
      </c>
      <c r="E82" s="62"/>
      <c r="F82" s="105"/>
      <c r="G82" s="19">
        <f>G83+G85+G89+G90+G91+G84</f>
        <v>2230227</v>
      </c>
      <c r="H82" s="19">
        <f>H83+H85+H89+H90+H91+H84</f>
        <v>2230227</v>
      </c>
      <c r="I82" s="19">
        <f>I83+I85+I89+I90+I91</f>
        <v>0</v>
      </c>
      <c r="J82" s="19">
        <f>J83+J85+J89+J90+J91</f>
        <v>0</v>
      </c>
      <c r="K82" s="29"/>
    </row>
    <row r="83" spans="1:11" ht="54" customHeight="1" x14ac:dyDescent="0.25">
      <c r="A83" s="4"/>
      <c r="B83" s="4"/>
      <c r="C83" s="4"/>
      <c r="D83" s="4"/>
      <c r="E83" s="49" t="str">
        <f>E17</f>
        <v>Програма розвитку охорони здоров’я   Білозірської сільської територіальної громади на 2021-2025 роки (зі змінами)</v>
      </c>
      <c r="F83" s="106" t="str">
        <f>F17</f>
        <v>рішення сільської ради від 22.12.2020 року № 4-23/VIII, зміни від 22.12.2021 № 25-18/VIII, 30.01.2023 №46-4/VIII, 28.02.2023 № 47-3/VIII</v>
      </c>
      <c r="G83" s="19">
        <f>H83+I83</f>
        <v>78552</v>
      </c>
      <c r="H83" s="50">
        <f>147241-H90</f>
        <v>78552</v>
      </c>
      <c r="I83" s="23">
        <v>0</v>
      </c>
      <c r="J83" s="24">
        <v>0</v>
      </c>
      <c r="K83" s="15"/>
    </row>
    <row r="84" spans="1:11" ht="129.75" customHeight="1" x14ac:dyDescent="0.25">
      <c r="A84" s="125"/>
      <c r="B84" s="125"/>
      <c r="C84" s="125"/>
      <c r="D84" s="22"/>
      <c r="E84" s="128" t="s">
        <v>155</v>
      </c>
      <c r="F84" s="109" t="s">
        <v>185</v>
      </c>
      <c r="G84" s="19">
        <f t="shared" ref="G84" si="22">H84+I84</f>
        <v>500000</v>
      </c>
      <c r="H84" s="24">
        <v>500000</v>
      </c>
      <c r="I84" s="23">
        <v>0</v>
      </c>
      <c r="J84" s="24">
        <v>0</v>
      </c>
      <c r="K84" s="15"/>
    </row>
    <row r="85" spans="1:11" ht="44.25" customHeight="1" x14ac:dyDescent="0.25">
      <c r="A85" s="4"/>
      <c r="B85" s="4"/>
      <c r="C85" s="4"/>
      <c r="D85" s="4"/>
      <c r="E85" s="49" t="s">
        <v>136</v>
      </c>
      <c r="F85" s="106" t="s">
        <v>137</v>
      </c>
      <c r="G85" s="19">
        <f t="shared" ref="G85" si="23">H85+I85</f>
        <v>71562</v>
      </c>
      <c r="H85" s="24">
        <v>71562</v>
      </c>
      <c r="I85" s="23">
        <v>0</v>
      </c>
      <c r="J85" s="24">
        <v>0</v>
      </c>
      <c r="K85" s="15"/>
    </row>
    <row r="86" spans="1:11" ht="27.75" customHeight="1" x14ac:dyDescent="0.25">
      <c r="A86" s="135" t="s">
        <v>79</v>
      </c>
      <c r="B86" s="135" t="s">
        <v>11</v>
      </c>
      <c r="C86" s="135" t="s">
        <v>12</v>
      </c>
      <c r="D86" s="135" t="s">
        <v>81</v>
      </c>
      <c r="E86" s="136" t="s">
        <v>82</v>
      </c>
      <c r="F86" s="134" t="s">
        <v>83</v>
      </c>
      <c r="G86" s="135" t="s">
        <v>1</v>
      </c>
      <c r="H86" s="135" t="s">
        <v>10</v>
      </c>
      <c r="I86" s="135" t="s">
        <v>2</v>
      </c>
      <c r="J86" s="135"/>
      <c r="K86" s="15"/>
    </row>
    <row r="87" spans="1:11" ht="128.25" customHeight="1" x14ac:dyDescent="0.25">
      <c r="A87" s="135"/>
      <c r="B87" s="135"/>
      <c r="C87" s="135"/>
      <c r="D87" s="135"/>
      <c r="E87" s="136"/>
      <c r="F87" s="134"/>
      <c r="G87" s="135"/>
      <c r="H87" s="135"/>
      <c r="I87" s="16" t="s">
        <v>3</v>
      </c>
      <c r="J87" s="125" t="s">
        <v>13</v>
      </c>
      <c r="K87" s="15"/>
    </row>
    <row r="88" spans="1:11" x14ac:dyDescent="0.25">
      <c r="A88" s="125" t="s">
        <v>4</v>
      </c>
      <c r="B88" s="125" t="s">
        <v>5</v>
      </c>
      <c r="C88" s="125" t="s">
        <v>6</v>
      </c>
      <c r="D88" s="125" t="s">
        <v>7</v>
      </c>
      <c r="E88" s="126" t="s">
        <v>8</v>
      </c>
      <c r="F88" s="124" t="s">
        <v>9</v>
      </c>
      <c r="G88" s="125" t="s">
        <v>84</v>
      </c>
      <c r="H88" s="125" t="s">
        <v>85</v>
      </c>
      <c r="I88" s="16" t="s">
        <v>86</v>
      </c>
      <c r="J88" s="17" t="s">
        <v>87</v>
      </c>
      <c r="K88" s="15"/>
    </row>
    <row r="89" spans="1:11" ht="45.75" customHeight="1" x14ac:dyDescent="0.25">
      <c r="A89" s="4"/>
      <c r="B89" s="4"/>
      <c r="C89" s="4"/>
      <c r="D89" s="4"/>
      <c r="E89" s="49" t="str">
        <f>E69</f>
        <v>Програма  «Забезпечення пожежної безпеки у Білозірській ТГ на 2021-2025 роки» (зі змінами)</v>
      </c>
      <c r="F89" s="111" t="str">
        <f>F69</f>
        <v>рішення сільської ради від 29.01.2024 року № 65-3/VIII</v>
      </c>
      <c r="G89" s="19">
        <f t="shared" ref="G89" si="24">H89+I89</f>
        <v>1363124</v>
      </c>
      <c r="H89" s="24">
        <v>1363124</v>
      </c>
      <c r="I89" s="23">
        <v>0</v>
      </c>
      <c r="J89" s="24">
        <v>0</v>
      </c>
      <c r="K89" s="15"/>
    </row>
    <row r="90" spans="1:11" ht="36" customHeight="1" x14ac:dyDescent="0.25">
      <c r="A90" s="4"/>
      <c r="B90" s="4"/>
      <c r="C90" s="4"/>
      <c r="D90" s="4"/>
      <c r="E90" s="49" t="s">
        <v>110</v>
      </c>
      <c r="F90" s="106" t="s">
        <v>111</v>
      </c>
      <c r="G90" s="19">
        <f>H90+I90</f>
        <v>68689</v>
      </c>
      <c r="H90" s="50">
        <v>68689</v>
      </c>
      <c r="I90" s="23">
        <v>0</v>
      </c>
      <c r="J90" s="24">
        <v>0</v>
      </c>
      <c r="K90" s="15"/>
    </row>
    <row r="91" spans="1:11" ht="77.25" customHeight="1" x14ac:dyDescent="0.25">
      <c r="A91" s="57"/>
      <c r="B91" s="57"/>
      <c r="C91" s="57"/>
      <c r="D91" s="57"/>
      <c r="E91" s="127" t="s">
        <v>156</v>
      </c>
      <c r="F91" s="113" t="s">
        <v>181</v>
      </c>
      <c r="G91" s="19">
        <f>H91+I91</f>
        <v>148300</v>
      </c>
      <c r="H91" s="50">
        <v>148300</v>
      </c>
      <c r="I91" s="23">
        <v>0</v>
      </c>
      <c r="J91" s="24">
        <v>0</v>
      </c>
      <c r="K91" s="15"/>
    </row>
    <row r="92" spans="1:11" s="3" customFormat="1" ht="51" x14ac:dyDescent="0.2">
      <c r="A92" s="84">
        <v>3719800</v>
      </c>
      <c r="B92" s="84">
        <v>9800</v>
      </c>
      <c r="C92" s="89" t="s">
        <v>77</v>
      </c>
      <c r="D92" s="85" t="s">
        <v>163</v>
      </c>
      <c r="E92" s="85"/>
      <c r="F92" s="114"/>
      <c r="G92" s="70">
        <f>SUM(G93:G95)</f>
        <v>630000</v>
      </c>
      <c r="H92" s="70">
        <f>SUM(H93:H95)</f>
        <v>130000</v>
      </c>
      <c r="I92" s="70">
        <f>SUM(I93:I95)</f>
        <v>500000</v>
      </c>
      <c r="J92" s="70">
        <f>SUM(J93:J95)</f>
        <v>500000</v>
      </c>
      <c r="K92" s="15"/>
    </row>
    <row r="93" spans="1:11" s="3" customFormat="1" ht="51" x14ac:dyDescent="0.2">
      <c r="A93" s="84"/>
      <c r="B93" s="84"/>
      <c r="C93" s="89"/>
      <c r="D93" s="85"/>
      <c r="E93" s="85" t="s">
        <v>177</v>
      </c>
      <c r="F93" s="114" t="s">
        <v>183</v>
      </c>
      <c r="G93" s="92">
        <f t="shared" ref="G93" si="25">H93+I93</f>
        <v>500000</v>
      </c>
      <c r="H93" s="70">
        <v>0</v>
      </c>
      <c r="I93" s="94">
        <v>500000</v>
      </c>
      <c r="J93" s="94">
        <f>I93</f>
        <v>500000</v>
      </c>
      <c r="K93" s="15"/>
    </row>
    <row r="94" spans="1:11" s="3" customFormat="1" ht="25.5" x14ac:dyDescent="0.2">
      <c r="A94" s="84"/>
      <c r="B94" s="84"/>
      <c r="C94" s="89"/>
      <c r="D94" s="85"/>
      <c r="E94" s="85" t="s">
        <v>173</v>
      </c>
      <c r="F94" s="114" t="s">
        <v>184</v>
      </c>
      <c r="G94" s="92">
        <f t="shared" ref="G94" si="26">H94+I94</f>
        <v>50000</v>
      </c>
      <c r="H94" s="70">
        <v>50000</v>
      </c>
      <c r="I94" s="94">
        <v>0</v>
      </c>
      <c r="J94" s="93">
        <v>0</v>
      </c>
      <c r="K94" s="15"/>
    </row>
    <row r="95" spans="1:11" s="96" customFormat="1" ht="44.25" customHeight="1" x14ac:dyDescent="0.2">
      <c r="A95" s="90"/>
      <c r="B95" s="90"/>
      <c r="C95" s="89"/>
      <c r="D95" s="91"/>
      <c r="E95" s="91" t="s">
        <v>164</v>
      </c>
      <c r="F95" s="115" t="s">
        <v>182</v>
      </c>
      <c r="G95" s="92">
        <f t="shared" ref="G95" si="27">H95+I95</f>
        <v>80000</v>
      </c>
      <c r="H95" s="93">
        <v>80000</v>
      </c>
      <c r="I95" s="94">
        <v>0</v>
      </c>
      <c r="J95" s="93">
        <v>0</v>
      </c>
      <c r="K95" s="95"/>
    </row>
    <row r="96" spans="1:11" x14ac:dyDescent="0.25">
      <c r="A96" s="4" t="s">
        <v>112</v>
      </c>
      <c r="B96" s="4" t="s">
        <v>112</v>
      </c>
      <c r="C96" s="4" t="s">
        <v>112</v>
      </c>
      <c r="D96" s="18" t="s">
        <v>80</v>
      </c>
      <c r="E96" s="62" t="s">
        <v>112</v>
      </c>
      <c r="F96" s="116" t="s">
        <v>112</v>
      </c>
      <c r="G96" s="19">
        <f>G77+G12</f>
        <v>17520599</v>
      </c>
      <c r="H96" s="19">
        <f>H77+H12</f>
        <v>12860914</v>
      </c>
      <c r="I96" s="19">
        <f>I77+I12</f>
        <v>4659685</v>
      </c>
      <c r="J96" s="19">
        <f>J77+J12</f>
        <v>4647385</v>
      </c>
      <c r="K96" s="29">
        <f>I96-J96</f>
        <v>12300</v>
      </c>
    </row>
    <row r="97" spans="1:11" s="14" customFormat="1" x14ac:dyDescent="0.25">
      <c r="A97" s="30"/>
      <c r="B97" s="30"/>
      <c r="C97" s="30"/>
      <c r="D97" s="30"/>
      <c r="E97" s="67"/>
      <c r="F97" s="117"/>
      <c r="G97" s="55"/>
      <c r="H97" s="55"/>
      <c r="I97" s="55"/>
      <c r="J97" s="55"/>
    </row>
    <row r="98" spans="1:11" s="14" customFormat="1" x14ac:dyDescent="0.25">
      <c r="A98" s="30"/>
      <c r="B98" s="30"/>
      <c r="C98" s="30"/>
      <c r="D98" s="30"/>
      <c r="E98" s="67"/>
      <c r="F98" s="117"/>
      <c r="G98" s="30"/>
      <c r="H98" s="30"/>
      <c r="I98" s="30"/>
      <c r="J98" s="30"/>
      <c r="K98" s="30"/>
    </row>
    <row r="99" spans="1:11" s="31" customFormat="1" ht="30.75" customHeight="1" x14ac:dyDescent="0.3">
      <c r="D99" s="31" t="s">
        <v>193</v>
      </c>
      <c r="E99" s="68"/>
      <c r="F99" s="118"/>
      <c r="G99" s="31" t="s">
        <v>194</v>
      </c>
    </row>
    <row r="102" spans="1:11" x14ac:dyDescent="0.25">
      <c r="G102" s="99"/>
    </row>
  </sheetData>
  <mergeCells count="70">
    <mergeCell ref="A32:A33"/>
    <mergeCell ref="B32:B33"/>
    <mergeCell ref="C32:C33"/>
    <mergeCell ref="D32:D33"/>
    <mergeCell ref="E32:E33"/>
    <mergeCell ref="F9:F10"/>
    <mergeCell ref="G9:G10"/>
    <mergeCell ref="H9:H10"/>
    <mergeCell ref="I9:J9"/>
    <mergeCell ref="B8:E8"/>
    <mergeCell ref="A9:A10"/>
    <mergeCell ref="B9:B10"/>
    <mergeCell ref="C9:C10"/>
    <mergeCell ref="D9:D10"/>
    <mergeCell ref="E9:E10"/>
    <mergeCell ref="I1:J1"/>
    <mergeCell ref="F2:J2"/>
    <mergeCell ref="F3:J3"/>
    <mergeCell ref="B5:K5"/>
    <mergeCell ref="B7:E7"/>
    <mergeCell ref="G4:J4"/>
    <mergeCell ref="I21:J21"/>
    <mergeCell ref="A21:A22"/>
    <mergeCell ref="B21:B22"/>
    <mergeCell ref="C21:C22"/>
    <mergeCell ref="D21:D22"/>
    <mergeCell ref="E21:E22"/>
    <mergeCell ref="F21:F22"/>
    <mergeCell ref="G21:G22"/>
    <mergeCell ref="H21:H22"/>
    <mergeCell ref="H44:H45"/>
    <mergeCell ref="H32:H33"/>
    <mergeCell ref="I44:J44"/>
    <mergeCell ref="I32:J32"/>
    <mergeCell ref="F32:F33"/>
    <mergeCell ref="G32:G33"/>
    <mergeCell ref="H57:H58"/>
    <mergeCell ref="I57:J57"/>
    <mergeCell ref="A44:A45"/>
    <mergeCell ref="B44:B45"/>
    <mergeCell ref="C44:C45"/>
    <mergeCell ref="D44:D45"/>
    <mergeCell ref="E44:E45"/>
    <mergeCell ref="A57:A58"/>
    <mergeCell ref="B57:B58"/>
    <mergeCell ref="C57:C58"/>
    <mergeCell ref="D57:D58"/>
    <mergeCell ref="E57:E58"/>
    <mergeCell ref="F57:F58"/>
    <mergeCell ref="G57:G58"/>
    <mergeCell ref="F44:F45"/>
    <mergeCell ref="G44:G45"/>
    <mergeCell ref="F72:F73"/>
    <mergeCell ref="G72:G73"/>
    <mergeCell ref="H72:H73"/>
    <mergeCell ref="I72:J72"/>
    <mergeCell ref="A72:A73"/>
    <mergeCell ref="B72:B73"/>
    <mergeCell ref="C72:C73"/>
    <mergeCell ref="D72:D73"/>
    <mergeCell ref="E72:E73"/>
    <mergeCell ref="F86:F87"/>
    <mergeCell ref="G86:G87"/>
    <mergeCell ref="H86:H87"/>
    <mergeCell ref="I86:J86"/>
    <mergeCell ref="A86:A87"/>
    <mergeCell ref="B86:B87"/>
    <mergeCell ref="C86:C87"/>
    <mergeCell ref="D86:D87"/>
    <mergeCell ref="E86:E87"/>
  </mergeCells>
  <pageMargins left="0.7" right="0.7" top="0.75" bottom="0.75" header="0.51180555555555496" footer="0.51180555555555496"/>
  <pageSetup paperSize="9" scale="63" firstPageNumber="0" orientation="landscape" r:id="rId1"/>
  <rowBreaks count="6" manualBreakCount="6">
    <brk id="20" max="9" man="1"/>
    <brk id="31" max="9" man="1"/>
    <brk id="43" max="9" man="1"/>
    <brk id="56" max="9" man="1"/>
    <brk id="71" max="9" man="1"/>
    <brk id="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2024-04-01T18:12:38Z</cp:lastPrinted>
  <dcterms:created xsi:type="dcterms:W3CDTF">2006-09-16T00:00:00Z</dcterms:created>
  <dcterms:modified xsi:type="dcterms:W3CDTF">2024-04-01T18:12:41Z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