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 6" sheetId="6" r:id="rId1"/>
  </sheets>
  <definedNames>
    <definedName name="_xlnm.Print_Area" localSheetId="0">'додаток 6'!$A$1:$J$113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0" i="6" l="1"/>
  <c r="H29" i="6" l="1"/>
  <c r="H82" i="6" l="1"/>
  <c r="H78" i="6"/>
  <c r="H58" i="6"/>
  <c r="H53" i="6"/>
  <c r="H28" i="6"/>
  <c r="H18" i="6"/>
  <c r="H17" i="6"/>
  <c r="I120" i="6" l="1"/>
  <c r="H107" i="6" l="1"/>
  <c r="H84" i="6"/>
  <c r="H55" i="6"/>
  <c r="H72" i="6"/>
  <c r="I73" i="6"/>
  <c r="H93" i="6" l="1"/>
  <c r="I92" i="6" l="1"/>
  <c r="I89" i="6" s="1"/>
  <c r="J92" i="6"/>
  <c r="J89" i="6" s="1"/>
  <c r="J67" i="6"/>
  <c r="I67" i="6"/>
  <c r="G94" i="6" l="1"/>
  <c r="H71" i="6" l="1"/>
  <c r="G104" i="6"/>
  <c r="J104" i="6"/>
  <c r="G106" i="6"/>
  <c r="J106" i="6"/>
  <c r="G105" i="6"/>
  <c r="J105" i="6"/>
  <c r="G72" i="6"/>
  <c r="J73" i="6"/>
  <c r="J71" i="6" s="1"/>
  <c r="G73" i="6" l="1"/>
  <c r="G71" i="6" s="1"/>
  <c r="I71" i="6"/>
  <c r="G32" i="6"/>
  <c r="G82" i="6"/>
  <c r="H49" i="6"/>
  <c r="H48" i="6"/>
  <c r="J77" i="6"/>
  <c r="J76" i="6" s="1"/>
  <c r="I77" i="6"/>
  <c r="I76" i="6" s="1"/>
  <c r="H77" i="6" l="1"/>
  <c r="G78" i="6"/>
  <c r="G108" i="6"/>
  <c r="G77" i="6" l="1"/>
  <c r="G76" i="6" s="1"/>
  <c r="H76" i="6"/>
  <c r="E63" i="6"/>
  <c r="H85" i="6"/>
  <c r="I85" i="6"/>
  <c r="J85" i="6"/>
  <c r="H83" i="6"/>
  <c r="I83" i="6"/>
  <c r="I75" i="6" s="1"/>
  <c r="J83" i="6"/>
  <c r="G84" i="6"/>
  <c r="G83" i="6" s="1"/>
  <c r="H75" i="6" l="1"/>
  <c r="J75" i="6"/>
  <c r="J74" i="6" s="1"/>
  <c r="I74" i="6" l="1"/>
  <c r="H38" i="6"/>
  <c r="H74" i="6" l="1"/>
  <c r="H59" i="6"/>
  <c r="I59" i="6"/>
  <c r="I54" i="6" s="1"/>
  <c r="F63" i="6"/>
  <c r="G63" i="6"/>
  <c r="G59" i="6" s="1"/>
  <c r="G64" i="6"/>
  <c r="J63" i="6" l="1"/>
  <c r="J59" i="6" s="1"/>
  <c r="J54" i="6" s="1"/>
  <c r="F99" i="6"/>
  <c r="G101" i="6" l="1"/>
  <c r="H41" i="6" l="1"/>
  <c r="G41" i="6" s="1"/>
  <c r="H40" i="6"/>
  <c r="H39" i="6" l="1"/>
  <c r="J103" i="6"/>
  <c r="G103" i="6" l="1"/>
  <c r="H66" i="6"/>
  <c r="I66" i="6"/>
  <c r="J66" i="6"/>
  <c r="G67" i="6"/>
  <c r="G66" i="6" s="1"/>
  <c r="H102" i="6"/>
  <c r="G107" i="6"/>
  <c r="H54" i="6" l="1"/>
  <c r="G27" i="6" l="1"/>
  <c r="H36" i="6"/>
  <c r="H31" i="6"/>
  <c r="G31" i="6" s="1"/>
  <c r="H26" i="6"/>
  <c r="I102" i="6"/>
  <c r="J102" i="6"/>
  <c r="G109" i="6"/>
  <c r="G102" i="6" s="1"/>
  <c r="H30" i="6" l="1"/>
  <c r="H19" i="6" s="1"/>
  <c r="I39" i="6"/>
  <c r="G40" i="6"/>
  <c r="G57" i="6"/>
  <c r="H90" i="6" l="1"/>
  <c r="I90" i="6"/>
  <c r="J90" i="6"/>
  <c r="F21" i="6" l="1"/>
  <c r="F31" i="6" s="1"/>
  <c r="G91" i="6" l="1"/>
  <c r="G90" i="6" s="1"/>
  <c r="H44" i="6"/>
  <c r="G48" i="6" l="1"/>
  <c r="G49" i="6"/>
  <c r="I88" i="6" l="1"/>
  <c r="I87" i="6" s="1"/>
  <c r="J88" i="6"/>
  <c r="J87" i="6" s="1"/>
  <c r="G98" i="6"/>
  <c r="I69" i="6"/>
  <c r="I65" i="6" s="1"/>
  <c r="J69" i="6"/>
  <c r="J65" i="6" s="1"/>
  <c r="H69" i="6"/>
  <c r="H50" i="6"/>
  <c r="J44" i="6"/>
  <c r="I44" i="6"/>
  <c r="G29" i="6"/>
  <c r="G100" i="6"/>
  <c r="G99" i="6"/>
  <c r="E99" i="6"/>
  <c r="F93" i="6"/>
  <c r="E93" i="6"/>
  <c r="G86" i="6"/>
  <c r="G70" i="6"/>
  <c r="G56" i="6"/>
  <c r="G55" i="6"/>
  <c r="G52" i="6"/>
  <c r="G51" i="6"/>
  <c r="J50" i="6"/>
  <c r="I50" i="6"/>
  <c r="G42" i="6"/>
  <c r="G39" i="6" s="1"/>
  <c r="J39" i="6"/>
  <c r="G38" i="6"/>
  <c r="G37" i="6" s="1"/>
  <c r="J37" i="6"/>
  <c r="I37" i="6"/>
  <c r="G36" i="6"/>
  <c r="J30" i="6"/>
  <c r="J19" i="6" s="1"/>
  <c r="I30" i="6"/>
  <c r="G30" i="6" s="1"/>
  <c r="G28" i="6"/>
  <c r="G26" i="6"/>
  <c r="G25" i="6"/>
  <c r="G21" i="6"/>
  <c r="F25" i="6"/>
  <c r="F28" i="6" s="1"/>
  <c r="E21" i="6"/>
  <c r="G20" i="6"/>
  <c r="I19" i="6"/>
  <c r="G18" i="6"/>
  <c r="F18" i="6"/>
  <c r="E18" i="6"/>
  <c r="G17" i="6"/>
  <c r="J16" i="6"/>
  <c r="I16" i="6"/>
  <c r="H16" i="6"/>
  <c r="G15" i="6"/>
  <c r="G14" i="6" s="1"/>
  <c r="J14" i="6"/>
  <c r="I14" i="6"/>
  <c r="G69" i="6" l="1"/>
  <c r="H65" i="6"/>
  <c r="G85" i="6"/>
  <c r="G68" i="6"/>
  <c r="H92" i="6"/>
  <c r="H89" i="6" s="1"/>
  <c r="E25" i="6"/>
  <c r="E28" i="6" s="1"/>
  <c r="E31" i="6"/>
  <c r="J43" i="6"/>
  <c r="H37" i="6"/>
  <c r="I43" i="6"/>
  <c r="I13" i="6" s="1"/>
  <c r="I12" i="6" s="1"/>
  <c r="I110" i="6" s="1"/>
  <c r="G58" i="6"/>
  <c r="G54" i="6" s="1"/>
  <c r="J13" i="6"/>
  <c r="J12" i="6" s="1"/>
  <c r="J110" i="6" s="1"/>
  <c r="G19" i="6"/>
  <c r="G44" i="6"/>
  <c r="G16" i="6"/>
  <c r="H14" i="6"/>
  <c r="G50" i="6"/>
  <c r="G53" i="6"/>
  <c r="G93" i="6"/>
  <c r="G92" i="6" s="1"/>
  <c r="K85" i="6" l="1"/>
  <c r="G75" i="6"/>
  <c r="G74" i="6" s="1"/>
  <c r="H88" i="6"/>
  <c r="H87" i="6" s="1"/>
  <c r="G89" i="6"/>
  <c r="H43" i="6"/>
  <c r="H13" i="6" s="1"/>
  <c r="G43" i="6"/>
  <c r="K110" i="6" l="1"/>
  <c r="G88" i="6"/>
  <c r="G87" i="6" s="1"/>
  <c r="G13" i="6"/>
  <c r="G12" i="6" s="1"/>
  <c r="K12" i="6" s="1"/>
  <c r="H12" i="6"/>
  <c r="H110" i="6" s="1"/>
  <c r="H120" i="6" s="1"/>
  <c r="G110" i="6" l="1"/>
  <c r="G120" i="6" s="1"/>
  <c r="G65" i="6"/>
</calcChain>
</file>

<file path=xl/sharedStrings.xml><?xml version="1.0" encoding="utf-8"?>
<sst xmlns="http://schemas.openxmlformats.org/spreadsheetml/2006/main" count="389" uniqueCount="215">
  <si>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</si>
  <si>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</si>
  <si>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</si>
  <si>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</si>
  <si>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</si>
  <si>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</si>
  <si>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</si>
  <si>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</si>
  <si>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</si>
  <si>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</si>
  <si>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</si>
  <si>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</si>
  <si>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</si>
  <si>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</si>
  <si>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</si>
  <si>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</si>
  <si>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</si>
  <si>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</si>
  <si>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</si>
  <si>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</si>
  <si>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</si>
  <si>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</si>
  <si>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</si>
  <si>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</si>
  <si>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</si>
  <si>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</si>
  <si>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</si>
  <si>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</si>
  <si>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</si>
  <si>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</si>
  <si>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</si>
  <si>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</si>
  <si>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</si>
  <si>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</si>
  <si>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</si>
  <si>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</si>
  <si>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</si>
  <si>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</si>
  <si>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</si>
  <si>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</si>
  <si>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</si>
  <si>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</si>
  <si>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</si>
  <si>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</si>
  <si>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</si>
  <si>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</si>
  <si>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</si>
  <si>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</si>
  <si>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</si>
  <si>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</si>
  <si>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</si>
  <si>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</si>
  <si>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</si>
  <si>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</si>
  <si>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</si>
  <si>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</si>
  <si>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</si>
  <si>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</si>
  <si>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</si>
  <si>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</si>
  <si>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</si>
  <si>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</si>
  <si>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</si>
  <si>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</si>
  <si>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</si>
  <si>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</si>
  <si>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</si>
  <si>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</si>
  <si>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</si>
  <si>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</si>
  <si>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</si>
  <si>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</si>
  <si>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</si>
  <si>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</si>
  <si>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</si>
  <si>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</si>
  <si>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</si>
  <si>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</si>
  <si>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</si>
  <si>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</si>
  <si>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</si>
  <si>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</si>
  <si>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</si>
  <si>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</si>
  <si>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</si>
  <si>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</si>
  <si>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</si>
  <si>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</si>
  <si>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</si>
  <si>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</si>
  <si>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</si>
  <si>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</si>
  <si>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</si>
  <si>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</si>
  <si>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</si>
  <si>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</si>
  <si>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</si>
  <si>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</si>
  <si>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</si>
  <si>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</si>
  <si>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</si>
  <si>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</si>
  <si>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</si>
  <si>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</si>
  <si>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</si>
  <si>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</si>
  <si>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</si>
  <si>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</si>
  <si>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</si>
  <si>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</si>
  <si>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</si>
  <si>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X</t>
  </si>
  <si>
    <t/>
  </si>
  <si>
    <t>"Про бюджет Білозірської сільської  територіальної громади  на 2024 рік" (2350100000)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</si>
  <si>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</si>
  <si>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</si>
  <si>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</si>
  <si>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</si>
  <si>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</si>
  <si>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</si>
  <si>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</si>
  <si>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</si>
  <si>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</si>
  <si>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</si>
  <si>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ОХОРОНА ЗДОРОВ’Я</t>
  </si>
  <si>
    <t>Програма розвитку охорони здоров’я   Білозірської сільської територіальної громади на 2021-2025 роки (зі змінами)</t>
  </si>
  <si>
    <t>рішення сільської ради від 22.12.2020 року № 4-23/VIII, зміни від 22.12.2021 № 25-18/VIII, 30.01.2023 №46-4/VIII, 28.02.2023 № 47-3/VIII</t>
  </si>
  <si>
    <t>Комплекснаї програма «Турбота» Білозірської територіальної громади на 2021-2025 роки (зі змінами)</t>
  </si>
  <si>
    <t>КУЛЬТУРА I МИСТЕЦТВО</t>
  </si>
  <si>
    <t>ФIЗИЧНА КУЛЬТУРА I СПОРТ</t>
  </si>
  <si>
    <t>ЖИТЛОВО-КОМУНАЛЬНЕ ГОСПОДАРСТВО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</si>
  <si>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</si>
  <si>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</si>
  <si>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«Забезпечення пожежної безпеки у Білозірській ТГ на 2021-2025 роки» (зі змінами)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</si>
  <si>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</si>
  <si>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</si>
  <si>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>гривні</t>
  </si>
  <si>
    <t xml:space="preserve">Програми «Розвиток та фінансова підтримка комунального підприємства Ірдинське Білозірської сільської ради на 2024 рік».
</t>
  </si>
  <si>
    <t>Програма «Розвиток та фінансова підтримка комунального підприємства  Білозірської сільської ради на 2024  рік»</t>
  </si>
  <si>
    <t>0217680</t>
  </si>
  <si>
    <t>Членські внески до асоціацій органів місцевого самоврядування</t>
  </si>
  <si>
    <t>Програма «Членські внески на 2021-2025 роки» (зі змінами)</t>
  </si>
  <si>
    <t>Додаток 6</t>
  </si>
  <si>
    <t>рішення сільської ради від 26.09.2023 №  59-3/VIII</t>
  </si>
  <si>
    <t>Програма  «Розвиток земельних відносин  на території
Білозірської сільської ради на 2022-2026 роки" (зі змінами)</t>
  </si>
  <si>
    <t xml:space="preserve"> рішення сільської ради від 08.02.2022 року № 28-51/VIII, зміни від від 29.03.2023 року  № 48-30 /VІІІ</t>
  </si>
  <si>
    <t>Комплексна програма розвитку галузі культури Білозірської сільської територіальної громади  на 2021-2025 роки» (зі змінаим)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</si>
  <si>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</si>
  <si>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3719730</t>
  </si>
  <si>
    <t>9730</t>
  </si>
  <si>
    <t xml:space="preserve">до  рішення Білозірської сільської  ради   від 20.12.2023 № 64-35/VIII
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</si>
  <si>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роки, (зі змінами)</t>
  </si>
  <si>
    <t xml:space="preserve">Програми «Єдності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2024-2027 роки» 
</t>
  </si>
  <si>
    <t>Програма розвитку фізичної культури і спорту Білозірської сільської територіальної громади  на 2021-2025 роки (зі змінами)</t>
  </si>
  <si>
    <t xml:space="preserve"> рішення сільської ради від 22.12.2020 року № 4-34/VIII, зміни від 29.01.2024 № 65-15/VIII </t>
  </si>
  <si>
    <t>0217351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</si>
  <si>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</si>
  <si>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</si>
  <si>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</si>
  <si>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</si>
  <si>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Програм  протидії тероризму на території Білозірської сільської територіальної громади на 2021-2025 роки
</t>
  </si>
  <si>
    <t>Програма виплати однорозової грошової допомоги випускникам закладів загальної середньої освіти Білозірської сільської територіаольної громади із числа дітей-сиріт та дітей, позбавлених батьківського піклування у 2024-2029 роках.</t>
  </si>
  <si>
    <t>рішення сесії від 29 січня 2024 року  № 65-14 /VIII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</si>
  <si>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</si>
  <si>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</si>
  <si>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</si>
  <si>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</si>
  <si>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</si>
  <si>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</si>
  <si>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Програма "Підтримка  діяльності органів виконавчої влади на 2021-2024 роки»</t>
  </si>
  <si>
    <t>Заходи із запобігання та ліквідації надзвичайних ситуацій та наслідків стихійного лиха</t>
  </si>
  <si>
    <t>Про затвердження Програми створення  місцевої автоматизованої системи централізованого оповіщення Білозірської сільської територіальної громади на 2024 – 2025 роки</t>
  </si>
  <si>
    <t>рішення сесії від 28.02.2024 № 67-5/VІІІ</t>
  </si>
  <si>
    <t>Про затвердження Програми «Надання фінансової підтримки для матеріально-технічного забезпечення військової частини А 4507 на 2024 рік</t>
  </si>
  <si>
    <t>Програма підтримки територіальної оборони, інших сил безпеки, сил оборони та Збройних Сил України на 2023-2025роки</t>
  </si>
  <si>
    <t>0215012</t>
  </si>
  <si>
    <t>Проведення навчально-тренувальних зборів і змагань з неолімпійських видів спорту</t>
  </si>
  <si>
    <t xml:space="preserve"> рішення сільської ради від 29.01.2024 року   №  65-2/VIII</t>
  </si>
  <si>
    <t xml:space="preserve">рішення сесії від  24.02.2021 року №8-20/VІІІ </t>
  </si>
  <si>
    <t>рішення сесії від 28.02.2024 року №  67-3/VIII</t>
  </si>
  <si>
    <t xml:space="preserve">рішення сесії від 29.03.2023 № 48-5/VІІІ </t>
  </si>
  <si>
    <t>Рішення сесія  від 21.03.2024 № від 69-1/VIІІ</t>
  </si>
  <si>
    <t>рішення сільської ради від 29.01.2024 року № 65-3/VIII</t>
  </si>
  <si>
    <t xml:space="preserve"> рішення сільської ради  від 28.02.2023 № 47-1/VIII</t>
  </si>
  <si>
    <t xml:space="preserve"> рішення сільської ради від  29.03.2023 № 48-4/VІІІ</t>
  </si>
  <si>
    <t>0217670</t>
  </si>
  <si>
    <t>7670</t>
  </si>
  <si>
    <t>Внески до статутного капіталу суб’єктів господарювання</t>
  </si>
  <si>
    <t>Секретар сільської ради</t>
  </si>
  <si>
    <t>Тетяна ДІБРОВА</t>
  </si>
  <si>
    <t>Розподіл витрат бюджету  Білозірської сільської територіальної громди на реалізацію місцевих/регіональних програм у 2024 році</t>
  </si>
  <si>
    <t>Програми «Забезпечення виконання судових рішень та виконавчих документів на 2023-2025 роки»</t>
  </si>
  <si>
    <t>Комплексна програма розвитку надання соціальних послуг КЗ «ЦНСП Білозірської сільської ради» на 2024 рік» (зі змінами)</t>
  </si>
  <si>
    <t xml:space="preserve"> рішення сільської ради від 20.12.2023 року № 64-32/VIII, зміни від 28.03.2024 №70-3/VIIІ</t>
  </si>
  <si>
    <t>Про затвердження Програми та Порядку безоплатного поховання померлих (загиблих) військовослужбовців на 2024-2025 роки (зі змінами)</t>
  </si>
  <si>
    <t xml:space="preserve"> рішення сільської ради від 28.03.2024 №70-1/VIIІ</t>
  </si>
  <si>
    <t xml:space="preserve">Програма 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 </t>
  </si>
  <si>
    <t>Управління містобудування та архітектури Білозірської сільської ради</t>
  </si>
  <si>
    <t xml:space="preserve"> рішення сесії від 26.04.202 року № 71-3 /VIII</t>
  </si>
  <si>
    <t xml:space="preserve">Програма «Підтримка державної політики у сфері казначейського обслуговування бюджетних коштів  на 2024 рік»
</t>
  </si>
  <si>
    <t>Про затвердження Програми Білозірської сільської територіальної громади" Про підтримку Черкаського батальйону територіальної оборони в/ч А 7324" на 2022-2025роки</t>
  </si>
  <si>
    <t>рішення  виконавчого комітету Білозірської сільської ради  02.09.2022 року № 106</t>
  </si>
  <si>
    <t xml:space="preserve">рішення сільської ради від 22.12.2022 року № 45-21/VIII </t>
  </si>
  <si>
    <t>Програма «Надання фінансової підтримки для матеріально-технічного забезпечення військової частини А4648  на 2024 рік»</t>
  </si>
  <si>
    <t>рішення сесії від 26.04.2024 року  № 71-4 /VIII</t>
  </si>
  <si>
    <t xml:space="preserve"> рішення сільської ради від 13.12.2022 року №  44-2/VIII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</si>
  <si>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</si>
  <si>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0218110</t>
  </si>
  <si>
    <t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t>
  </si>
  <si>
    <t xml:space="preserve"> рішення сільської ради  31.07.2024 №75-4/VIII</t>
  </si>
  <si>
    <t xml:space="preserve"> рішення сільської ради від  31.07.2024 №75-3/VIII</t>
  </si>
  <si>
    <t>рішення сесії від 31.07.2024 №75-1/VIII</t>
  </si>
  <si>
    <t xml:space="preserve"> рішення сільської ради від 31.07.2024 №75-4/VIII</t>
  </si>
  <si>
    <t xml:space="preserve"> рішення сільської ради  31.07.2024 №75-3/VIII</t>
  </si>
  <si>
    <t>(в редакції рішення сесії  від  29.08.2024 р.№ 76-2/VIII)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</si>
</sst>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5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2" fillId="3" borderId="4" xfId="0" applyFont="1" applyFill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2" fillId="0" borderId="2" xfId="0" applyFont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/>
    <xf numFmtId="0" fontId="6" fillId="0" borderId="0" xfId="0" applyFont="1"/>
    <xf numFmtId="49" fontId="2" fillId="0" borderId="2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top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/>
    <xf numFmtId="0" fontId="8" fillId="0" borderId="0" xfId="0" applyFont="1" applyAlignment="1">
      <alignment wrapText="1"/>
    </xf>
    <xf numFmtId="4" fontId="3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/>
    <xf numFmtId="0" fontId="3" fillId="3" borderId="0" xfId="0" applyFont="1" applyFill="1" applyAlignment="1" applyProtection="1"/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3" fillId="0" borderId="3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" fontId="3" fillId="0" borderId="8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top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/>
    </xf>
    <xf numFmtId="0" fontId="3" fillId="3" borderId="0" xfId="0" applyFont="1" applyFill="1"/>
    <xf numFmtId="0" fontId="6" fillId="3" borderId="0" xfId="0" applyFont="1" applyFill="1"/>
    <xf numFmtId="0" fontId="3" fillId="3" borderId="8" xfId="0" applyFont="1" applyFill="1" applyBorder="1" applyAlignment="1" applyProtection="1">
      <alignment horizontal="left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</xf>
    <xf numFmtId="4" fontId="2" fillId="3" borderId="8" xfId="0" applyNumberFormat="1" applyFont="1" applyFill="1" applyBorder="1" applyAlignment="1" applyProtection="1">
      <alignment horizontal="right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12" fillId="5" borderId="8" xfId="0" applyFont="1" applyFill="1" applyBorder="1" applyAlignment="1" applyProtection="1">
      <alignment horizontal="center" vertical="center" wrapText="1"/>
    </xf>
    <xf numFmtId="4" fontId="2" fillId="5" borderId="8" xfId="0" applyNumberFormat="1" applyFont="1" applyFill="1" applyBorder="1" applyAlignment="1" applyProtection="1">
      <alignment horizontal="right" vertical="center" wrapText="1"/>
    </xf>
    <xf numFmtId="4" fontId="3" fillId="5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vertical="center" wrapText="1"/>
    </xf>
    <xf numFmtId="4" fontId="3" fillId="5" borderId="8" xfId="0" applyNumberFormat="1" applyFont="1" applyFill="1" applyBorder="1" applyAlignment="1" applyProtection="1">
      <alignment horizontal="right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left" vertical="top" wrapText="1"/>
    </xf>
    <xf numFmtId="0" fontId="3" fillId="5" borderId="0" xfId="0" applyFont="1" applyFill="1"/>
    <xf numFmtId="0" fontId="11" fillId="0" borderId="0" xfId="0" applyFont="1" applyAlignment="1" applyProtection="1"/>
    <xf numFmtId="0" fontId="11" fillId="3" borderId="0" xfId="0" applyFont="1" applyFill="1" applyAlignment="1" applyProtection="1"/>
    <xf numFmtId="4" fontId="11" fillId="0" borderId="0" xfId="0" applyNumberFormat="1" applyFont="1" applyAlignment="1" applyProtection="1">
      <alignment wrapText="1"/>
    </xf>
    <xf numFmtId="0" fontId="9" fillId="0" borderId="0" xfId="0" applyFont="1"/>
    <xf numFmtId="0" fontId="13" fillId="3" borderId="0" xfId="0" applyFont="1" applyFill="1" applyAlignment="1" applyProtection="1"/>
    <xf numFmtId="4" fontId="10" fillId="0" borderId="0" xfId="0" applyNumberFormat="1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14" fillId="0" borderId="11" xfId="0" applyNumberFormat="1" applyFont="1" applyBorder="1" applyAlignment="1" applyProtection="1">
      <alignment horizontal="right" vertical="center" wrapText="1"/>
    </xf>
    <xf numFmtId="4" fontId="14" fillId="0" borderId="12" xfId="0" applyNumberFormat="1" applyFont="1" applyBorder="1" applyAlignment="1" applyProtection="1">
      <alignment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0"/>
  <sheetViews>
    <sheetView tabSelected="1" view="pageBreakPreview" zoomScale="115" zoomScaleNormal="100" zoomScaleSheetLayoutView="115" zoomScalePageLayoutView="95" workbookViewId="0">
      <selection activeCell="J121" sqref="J121"/>
    </sheetView>
  </sheetViews>
  <sheetFormatPr defaultRowHeight="15" x14ac:dyDescent="0.25"/>
  <cols>
    <col min="1" max="1" width="12.5703125" style="48" customWidth="1"/>
    <col min="2" max="2" width="9.85546875" style="48" customWidth="1"/>
    <col min="3" max="3" width="9.140625" style="48" customWidth="1"/>
    <col min="4" max="4" width="39.7109375" style="48" customWidth="1"/>
    <col min="5" max="5" width="37.5703125" style="49" customWidth="1"/>
    <col min="6" max="6" width="27" style="45" customWidth="1"/>
    <col min="7" max="7" width="14.42578125" style="115" customWidth="1"/>
    <col min="8" max="8" width="15.28515625" style="48" customWidth="1"/>
    <col min="9" max="9" width="11.42578125" style="48"/>
    <col min="10" max="10" width="12.85546875" style="24" customWidth="1"/>
    <col min="11" max="11" width="10.7109375" style="24" customWidth="1"/>
    <col min="12" max="253" width="7.85546875" style="24" customWidth="1"/>
    <col min="254" max="254" width="9.140625" style="24" hidden="1" customWidth="1"/>
    <col min="255" max="255" width="14.140625" style="24" customWidth="1"/>
    <col min="256" max="256" width="14.5703125" style="24" customWidth="1"/>
    <col min="257" max="257" width="15.28515625" style="24" customWidth="1"/>
    <col min="258" max="258" width="33" style="24" customWidth="1"/>
    <col min="259" max="259" width="29.28515625" style="24" customWidth="1"/>
    <col min="260" max="260" width="17" style="24" customWidth="1"/>
    <col min="261" max="264" width="12.5703125" style="24" customWidth="1"/>
    <col min="265" max="265" width="3.7109375" style="24" customWidth="1"/>
    <col min="266" max="509" width="7.85546875" style="24" customWidth="1"/>
    <col min="510" max="510" width="9.140625" style="24" hidden="1" customWidth="1"/>
    <col min="511" max="511" width="14.140625" style="24" customWidth="1"/>
    <col min="512" max="512" width="14.5703125" style="24" customWidth="1"/>
    <col min="513" max="513" width="15.28515625" style="24" customWidth="1"/>
    <col min="514" max="514" width="33" style="24" customWidth="1"/>
    <col min="515" max="515" width="29.28515625" style="24" customWidth="1"/>
    <col min="516" max="516" width="17" style="24" customWidth="1"/>
    <col min="517" max="520" width="12.5703125" style="24" customWidth="1"/>
    <col min="521" max="521" width="3.7109375" style="24" customWidth="1"/>
    <col min="522" max="765" width="7.85546875" style="24" customWidth="1"/>
    <col min="766" max="766" width="9.140625" style="24" hidden="1" customWidth="1"/>
    <col min="767" max="767" width="14.140625" style="24" customWidth="1"/>
    <col min="768" max="768" width="14.5703125" style="24" customWidth="1"/>
    <col min="769" max="769" width="15.28515625" style="24" customWidth="1"/>
    <col min="770" max="770" width="33" style="24" customWidth="1"/>
    <col min="771" max="771" width="29.28515625" style="24" customWidth="1"/>
    <col min="772" max="772" width="17" style="24" customWidth="1"/>
    <col min="773" max="776" width="12.5703125" style="24" customWidth="1"/>
    <col min="777" max="777" width="3.7109375" style="24" customWidth="1"/>
    <col min="778" max="1021" width="7.85546875" style="24" customWidth="1"/>
    <col min="1022" max="1022" width="9.140625" style="24" hidden="1" customWidth="1"/>
    <col min="1023" max="1023" width="14.140625" style="24" customWidth="1"/>
    <col min="1024" max="1025" width="14.5703125" style="24" customWidth="1"/>
    <col min="1026" max="16384" width="9.140625" style="25"/>
  </cols>
  <sheetData>
    <row r="1" spans="1:1025" ht="12.75" customHeight="1" x14ac:dyDescent="0.25">
      <c r="F1" s="28"/>
      <c r="G1" s="50"/>
      <c r="H1" s="51"/>
      <c r="I1" s="119" t="s">
        <v>142</v>
      </c>
      <c r="J1" s="119"/>
      <c r="K1" s="52"/>
    </row>
    <row r="2" spans="1:1025" s="54" customFormat="1" ht="15" customHeight="1" x14ac:dyDescent="0.2">
      <c r="A2" s="53"/>
      <c r="B2" s="53"/>
      <c r="D2" s="55"/>
      <c r="E2" s="56"/>
      <c r="F2" s="120" t="s">
        <v>150</v>
      </c>
      <c r="G2" s="120"/>
      <c r="H2" s="120"/>
      <c r="I2" s="120"/>
      <c r="J2" s="120"/>
      <c r="K2" s="55"/>
    </row>
    <row r="3" spans="1:1025" s="54" customFormat="1" ht="12" customHeight="1" x14ac:dyDescent="0.2">
      <c r="A3" s="53"/>
      <c r="B3" s="53"/>
      <c r="D3" s="57"/>
      <c r="E3" s="58"/>
      <c r="F3" s="119" t="s">
        <v>113</v>
      </c>
      <c r="G3" s="119"/>
      <c r="H3" s="119"/>
      <c r="I3" s="119"/>
      <c r="J3" s="119"/>
      <c r="K3" s="57"/>
    </row>
    <row r="4" spans="1:1025" s="54" customFormat="1" ht="12" customHeight="1" x14ac:dyDescent="0.2">
      <c r="A4" s="53"/>
      <c r="B4" s="53"/>
      <c r="D4" s="57"/>
      <c r="E4" s="58"/>
      <c r="F4" s="29"/>
      <c r="G4" s="123" t="s">
        <v>214</v>
      </c>
      <c r="H4" s="123"/>
      <c r="I4" s="123"/>
      <c r="J4" s="123"/>
      <c r="K4" s="57"/>
    </row>
    <row r="5" spans="1:1025" s="24" customFormat="1" ht="20.100000000000001" customHeight="1" x14ac:dyDescent="0.2">
      <c r="A5" s="23"/>
      <c r="B5" s="121" t="s">
        <v>190</v>
      </c>
      <c r="C5" s="121"/>
      <c r="D5" s="121"/>
      <c r="E5" s="121"/>
      <c r="F5" s="121"/>
      <c r="G5" s="121"/>
      <c r="H5" s="121"/>
      <c r="I5" s="121"/>
      <c r="J5" s="121"/>
      <c r="K5" s="121"/>
      <c r="L5" s="23"/>
    </row>
    <row r="6" spans="1:1025" s="24" customFormat="1" ht="11.1" customHeight="1" x14ac:dyDescent="0.2">
      <c r="A6" s="23"/>
      <c r="B6" s="23"/>
      <c r="C6" s="23"/>
      <c r="D6" s="23"/>
      <c r="E6" s="59"/>
      <c r="F6" s="30"/>
      <c r="G6" s="60"/>
      <c r="H6" s="23"/>
      <c r="I6" s="23"/>
      <c r="J6" s="23"/>
      <c r="K6" s="23"/>
      <c r="L6" s="23"/>
    </row>
    <row r="7" spans="1:1025" s="24" customFormat="1" ht="11.1" customHeight="1" x14ac:dyDescent="0.2">
      <c r="A7" s="23"/>
      <c r="B7" s="122">
        <v>2350100000</v>
      </c>
      <c r="C7" s="122"/>
      <c r="D7" s="122"/>
      <c r="E7" s="122"/>
      <c r="F7" s="30"/>
      <c r="G7" s="60"/>
      <c r="H7" s="23"/>
      <c r="I7" s="23"/>
      <c r="J7" s="23"/>
      <c r="K7" s="23"/>
      <c r="L7" s="23"/>
    </row>
    <row r="8" spans="1:1025" s="62" customFormat="1" ht="14.1" customHeight="1" x14ac:dyDescent="0.25">
      <c r="A8" s="61"/>
      <c r="B8" s="125" t="s">
        <v>0</v>
      </c>
      <c r="C8" s="125"/>
      <c r="D8" s="125"/>
      <c r="E8" s="125"/>
      <c r="F8" s="30"/>
      <c r="G8" s="61"/>
      <c r="H8" s="61"/>
      <c r="I8" s="61"/>
      <c r="J8" s="61" t="s">
        <v>136</v>
      </c>
      <c r="K8" s="61"/>
      <c r="L8" s="61"/>
    </row>
    <row r="9" spans="1:1025" ht="14.25" customHeight="1" x14ac:dyDescent="0.25">
      <c r="A9" s="116" t="s">
        <v>78</v>
      </c>
      <c r="B9" s="116" t="s">
        <v>11</v>
      </c>
      <c r="C9" s="116" t="s">
        <v>12</v>
      </c>
      <c r="D9" s="116" t="s">
        <v>80</v>
      </c>
      <c r="E9" s="117" t="s">
        <v>81</v>
      </c>
      <c r="F9" s="124" t="s">
        <v>82</v>
      </c>
      <c r="G9" s="116" t="s">
        <v>1</v>
      </c>
      <c r="H9" s="116" t="s">
        <v>10</v>
      </c>
      <c r="I9" s="116" t="s">
        <v>2</v>
      </c>
      <c r="J9" s="116"/>
      <c r="K9" s="23"/>
    </row>
    <row r="10" spans="1:1025" ht="105.75" customHeight="1" x14ac:dyDescent="0.25">
      <c r="A10" s="116"/>
      <c r="B10" s="116"/>
      <c r="C10" s="116"/>
      <c r="D10" s="116"/>
      <c r="E10" s="117"/>
      <c r="F10" s="124"/>
      <c r="G10" s="116"/>
      <c r="H10" s="116"/>
      <c r="I10" s="63" t="s">
        <v>3</v>
      </c>
      <c r="J10" s="13" t="s">
        <v>13</v>
      </c>
      <c r="K10" s="23"/>
    </row>
    <row r="11" spans="1:1025" x14ac:dyDescent="0.25">
      <c r="A11" s="13" t="s">
        <v>4</v>
      </c>
      <c r="B11" s="13" t="s">
        <v>5</v>
      </c>
      <c r="C11" s="13" t="s">
        <v>6</v>
      </c>
      <c r="D11" s="13" t="s">
        <v>7</v>
      </c>
      <c r="E11" s="64" t="s">
        <v>8</v>
      </c>
      <c r="F11" s="31" t="s">
        <v>9</v>
      </c>
      <c r="G11" s="13" t="s">
        <v>83</v>
      </c>
      <c r="H11" s="13" t="s">
        <v>84</v>
      </c>
      <c r="I11" s="63" t="s">
        <v>85</v>
      </c>
      <c r="J11" s="65" t="s">
        <v>86</v>
      </c>
      <c r="K11" s="23"/>
    </row>
    <row r="12" spans="1:1025" ht="26.25" customHeight="1" x14ac:dyDescent="0.25">
      <c r="A12" s="11" t="s">
        <v>14</v>
      </c>
      <c r="B12" s="11"/>
      <c r="C12" s="11"/>
      <c r="D12" s="18" t="s">
        <v>15</v>
      </c>
      <c r="E12" s="19"/>
      <c r="F12" s="32"/>
      <c r="G12" s="3">
        <f>G13</f>
        <v>15033523.810000001</v>
      </c>
      <c r="H12" s="3">
        <f>H13</f>
        <v>10994138.810000001</v>
      </c>
      <c r="I12" s="66">
        <f>I13</f>
        <v>4039385</v>
      </c>
      <c r="J12" s="3">
        <f>J13</f>
        <v>4039385</v>
      </c>
      <c r="K12" s="27">
        <f>14637715.81-G12</f>
        <v>-395808</v>
      </c>
    </row>
    <row r="13" spans="1:1025" ht="33" customHeight="1" x14ac:dyDescent="0.25">
      <c r="A13" s="11" t="s">
        <v>16</v>
      </c>
      <c r="B13" s="11"/>
      <c r="C13" s="11"/>
      <c r="D13" s="18" t="s">
        <v>15</v>
      </c>
      <c r="E13" s="19"/>
      <c r="F13" s="32"/>
      <c r="G13" s="3">
        <f>H13+I13</f>
        <v>15033523.810000001</v>
      </c>
      <c r="H13" s="3">
        <f>H14+H16+H19+H37+H39+H43+H54+H65</f>
        <v>10994138.810000001</v>
      </c>
      <c r="I13" s="3">
        <f>I14+I16+I19+I37+I39+I43+I54+I65</f>
        <v>4039385</v>
      </c>
      <c r="J13" s="3">
        <f>J14+J16+J19+J37+J39+J43+J54+J65</f>
        <v>4039385</v>
      </c>
      <c r="K13" s="23"/>
    </row>
    <row r="14" spans="1:1025" s="5" customFormat="1" ht="24.75" customHeight="1" x14ac:dyDescent="0.2">
      <c r="A14" s="1" t="s">
        <v>112</v>
      </c>
      <c r="B14" s="1" t="s">
        <v>17</v>
      </c>
      <c r="C14" s="1" t="s">
        <v>112</v>
      </c>
      <c r="D14" s="2" t="s">
        <v>18</v>
      </c>
      <c r="E14" s="6"/>
      <c r="F14" s="32"/>
      <c r="G14" s="3">
        <f>G15</f>
        <v>20000</v>
      </c>
      <c r="H14" s="3">
        <f t="shared" ref="H14:J14" si="0">H15</f>
        <v>20000</v>
      </c>
      <c r="I14" s="3">
        <f t="shared" si="0"/>
        <v>0</v>
      </c>
      <c r="J14" s="3">
        <f t="shared" si="0"/>
        <v>0</v>
      </c>
      <c r="K14" s="4"/>
    </row>
    <row r="15" spans="1:1025" ht="39" customHeight="1" x14ac:dyDescent="0.25">
      <c r="A15" s="13" t="s">
        <v>87</v>
      </c>
      <c r="B15" s="13" t="s">
        <v>76</v>
      </c>
      <c r="C15" s="63" t="s">
        <v>72</v>
      </c>
      <c r="D15" s="67" t="s">
        <v>88</v>
      </c>
      <c r="E15" s="12" t="s">
        <v>191</v>
      </c>
      <c r="F15" s="33" t="s">
        <v>143</v>
      </c>
      <c r="G15" s="3">
        <f t="shared" ref="G15:G36" si="1">H15+I15</f>
        <v>20000</v>
      </c>
      <c r="H15" s="21">
        <v>20000</v>
      </c>
      <c r="I15" s="22">
        <v>0</v>
      </c>
      <c r="J15" s="21">
        <v>0</v>
      </c>
      <c r="K15" s="23"/>
    </row>
    <row r="16" spans="1:1025" s="17" customFormat="1" ht="24.75" customHeight="1" x14ac:dyDescent="0.25">
      <c r="A16" s="11"/>
      <c r="B16" s="11">
        <v>2000</v>
      </c>
      <c r="C16" s="68"/>
      <c r="D16" s="69" t="s">
        <v>124</v>
      </c>
      <c r="E16" s="20"/>
      <c r="F16" s="34"/>
      <c r="G16" s="3">
        <f>G17+G18</f>
        <v>2040820</v>
      </c>
      <c r="H16" s="3">
        <f t="shared" ref="H16:J16" si="2">H17+H18</f>
        <v>2040820</v>
      </c>
      <c r="I16" s="3">
        <f t="shared" si="2"/>
        <v>0</v>
      </c>
      <c r="J16" s="3">
        <f t="shared" si="2"/>
        <v>0</v>
      </c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</row>
    <row r="17" spans="1:1025" ht="61.5" customHeight="1" x14ac:dyDescent="0.25">
      <c r="A17" s="13" t="s">
        <v>19</v>
      </c>
      <c r="B17" s="13" t="s">
        <v>89</v>
      </c>
      <c r="C17" s="13" t="s">
        <v>20</v>
      </c>
      <c r="D17" s="9" t="s">
        <v>21</v>
      </c>
      <c r="E17" s="12" t="s">
        <v>125</v>
      </c>
      <c r="F17" s="33" t="s">
        <v>126</v>
      </c>
      <c r="G17" s="3">
        <f t="shared" si="1"/>
        <v>1640820</v>
      </c>
      <c r="H17" s="21">
        <f>1530820+60000+20000+30000</f>
        <v>1640820</v>
      </c>
      <c r="I17" s="22">
        <v>0</v>
      </c>
      <c r="J17" s="21">
        <v>0</v>
      </c>
      <c r="K17" s="23"/>
    </row>
    <row r="18" spans="1:1025" ht="57" customHeight="1" x14ac:dyDescent="0.25">
      <c r="A18" s="13" t="s">
        <v>22</v>
      </c>
      <c r="B18" s="13" t="s">
        <v>90</v>
      </c>
      <c r="C18" s="13" t="s">
        <v>23</v>
      </c>
      <c r="D18" s="9" t="s">
        <v>24</v>
      </c>
      <c r="E18" s="12" t="str">
        <f>E17</f>
        <v>Програма розвитку охорони здоров’я   Білозірської сільської територіальної громади на 2021-2025 роки (зі змінами)</v>
      </c>
      <c r="F18" s="33" t="str">
        <f>F17</f>
        <v>рішення сільської ради від 22.12.2020 року № 4-23/VIII, зміни від 22.12.2021 № 25-18/VIII, 30.01.2023 №46-4/VIII, 28.02.2023 № 47-3/VIII</v>
      </c>
      <c r="G18" s="3">
        <f t="shared" si="1"/>
        <v>400000</v>
      </c>
      <c r="H18" s="21">
        <f>300000+50000+50000</f>
        <v>400000</v>
      </c>
      <c r="I18" s="22">
        <v>0</v>
      </c>
      <c r="J18" s="21">
        <v>0</v>
      </c>
      <c r="K18" s="23"/>
    </row>
    <row r="19" spans="1:1025" s="17" customFormat="1" ht="36.75" customHeight="1" x14ac:dyDescent="0.25">
      <c r="A19" s="11"/>
      <c r="B19" s="11">
        <v>3000</v>
      </c>
      <c r="C19" s="11"/>
      <c r="D19" s="18" t="s">
        <v>25</v>
      </c>
      <c r="E19" s="20"/>
      <c r="F19" s="34"/>
      <c r="G19" s="3">
        <f>SUM(G20:G30)</f>
        <v>4266851</v>
      </c>
      <c r="H19" s="3">
        <f>SUM(H20:H30)</f>
        <v>4266851</v>
      </c>
      <c r="I19" s="3">
        <f>SUM(I20:I30)</f>
        <v>0</v>
      </c>
      <c r="J19" s="3">
        <f>SUM(J20:J30)</f>
        <v>0</v>
      </c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 ht="83.25" customHeight="1" x14ac:dyDescent="0.25">
      <c r="A20" s="13" t="s">
        <v>26</v>
      </c>
      <c r="B20" s="13" t="s">
        <v>27</v>
      </c>
      <c r="C20" s="13" t="s">
        <v>28</v>
      </c>
      <c r="D20" s="9" t="s">
        <v>29</v>
      </c>
      <c r="E20" s="12" t="s">
        <v>127</v>
      </c>
      <c r="F20" s="35" t="s">
        <v>208</v>
      </c>
      <c r="G20" s="3">
        <f t="shared" si="1"/>
        <v>17972</v>
      </c>
      <c r="H20" s="21">
        <v>17972</v>
      </c>
      <c r="I20" s="22">
        <v>0</v>
      </c>
      <c r="J20" s="21">
        <v>0</v>
      </c>
      <c r="K20" s="23"/>
    </row>
    <row r="21" spans="1:1025" ht="89.25" customHeight="1" x14ac:dyDescent="0.25">
      <c r="A21" s="13" t="s">
        <v>30</v>
      </c>
      <c r="B21" s="13" t="s">
        <v>31</v>
      </c>
      <c r="C21" s="13" t="s">
        <v>28</v>
      </c>
      <c r="D21" s="9" t="s">
        <v>32</v>
      </c>
      <c r="E21" s="12" t="str">
        <f>E20</f>
        <v>Комплекснаї програма «Турбота» Білозірської територіальної громади на 2021-2025 роки (зі змінами)</v>
      </c>
      <c r="F21" s="35" t="str">
        <f>F20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1" s="3">
        <f t="shared" si="1"/>
        <v>331880</v>
      </c>
      <c r="H21" s="21">
        <v>331880</v>
      </c>
      <c r="I21" s="22">
        <v>0</v>
      </c>
      <c r="J21" s="21">
        <v>0</v>
      </c>
      <c r="K21" s="23"/>
    </row>
    <row r="22" spans="1:1025" ht="27.75" customHeight="1" x14ac:dyDescent="0.25">
      <c r="A22" s="116" t="s">
        <v>78</v>
      </c>
      <c r="B22" s="116" t="s">
        <v>11</v>
      </c>
      <c r="C22" s="116" t="s">
        <v>12</v>
      </c>
      <c r="D22" s="116" t="s">
        <v>80</v>
      </c>
      <c r="E22" s="117" t="s">
        <v>81</v>
      </c>
      <c r="F22" s="118" t="s">
        <v>82</v>
      </c>
      <c r="G22" s="116" t="s">
        <v>1</v>
      </c>
      <c r="H22" s="116" t="s">
        <v>10</v>
      </c>
      <c r="I22" s="116" t="s">
        <v>2</v>
      </c>
      <c r="J22" s="116"/>
      <c r="K22" s="23"/>
    </row>
    <row r="23" spans="1:1025" ht="111.75" customHeight="1" x14ac:dyDescent="0.25">
      <c r="A23" s="116"/>
      <c r="B23" s="116"/>
      <c r="C23" s="116"/>
      <c r="D23" s="116"/>
      <c r="E23" s="117"/>
      <c r="F23" s="118"/>
      <c r="G23" s="116"/>
      <c r="H23" s="116"/>
      <c r="I23" s="63" t="s">
        <v>3</v>
      </c>
      <c r="J23" s="13" t="s">
        <v>13</v>
      </c>
      <c r="K23" s="23"/>
    </row>
    <row r="24" spans="1:1025" x14ac:dyDescent="0.25">
      <c r="A24" s="13" t="s">
        <v>4</v>
      </c>
      <c r="B24" s="13" t="s">
        <v>5</v>
      </c>
      <c r="C24" s="13" t="s">
        <v>6</v>
      </c>
      <c r="D24" s="13" t="s">
        <v>7</v>
      </c>
      <c r="E24" s="64" t="s">
        <v>8</v>
      </c>
      <c r="F24" s="31" t="s">
        <v>9</v>
      </c>
      <c r="G24" s="13" t="s">
        <v>83</v>
      </c>
      <c r="H24" s="13" t="s">
        <v>84</v>
      </c>
      <c r="I24" s="63" t="s">
        <v>85</v>
      </c>
      <c r="J24" s="65" t="s">
        <v>86</v>
      </c>
      <c r="K24" s="23"/>
    </row>
    <row r="25" spans="1:1025" ht="76.5" customHeight="1" x14ac:dyDescent="0.25">
      <c r="A25" s="13" t="s">
        <v>33</v>
      </c>
      <c r="B25" s="13" t="s">
        <v>34</v>
      </c>
      <c r="C25" s="13" t="s">
        <v>28</v>
      </c>
      <c r="D25" s="9" t="s">
        <v>35</v>
      </c>
      <c r="E25" s="12" t="str">
        <f>E21</f>
        <v>Комплекснаї програма «Турбота» Білозірської територіальної громади на 2021-2025 роки (зі змінами)</v>
      </c>
      <c r="F25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5" s="3">
        <f t="shared" si="1"/>
        <v>73500</v>
      </c>
      <c r="H25" s="21">
        <v>73500</v>
      </c>
      <c r="I25" s="22">
        <v>0</v>
      </c>
      <c r="J25" s="21">
        <v>0</v>
      </c>
      <c r="K25" s="23"/>
    </row>
    <row r="26" spans="1:1025" ht="51.75" customHeight="1" x14ac:dyDescent="0.25">
      <c r="A26" s="70" t="s">
        <v>36</v>
      </c>
      <c r="B26" s="13">
        <v>3090</v>
      </c>
      <c r="C26" s="13">
        <v>1070</v>
      </c>
      <c r="D26" s="9" t="s">
        <v>37</v>
      </c>
      <c r="E26" s="12" t="s">
        <v>194</v>
      </c>
      <c r="F26" s="33" t="s">
        <v>195</v>
      </c>
      <c r="G26" s="3">
        <f t="shared" si="1"/>
        <v>200000</v>
      </c>
      <c r="H26" s="21">
        <f>160000-118312+158312</f>
        <v>200000</v>
      </c>
      <c r="I26" s="22">
        <v>0</v>
      </c>
      <c r="J26" s="21">
        <v>0</v>
      </c>
      <c r="K26" s="23"/>
    </row>
    <row r="27" spans="1:1025" ht="131.25" customHeight="1" x14ac:dyDescent="0.25">
      <c r="A27" s="7" t="s">
        <v>163</v>
      </c>
      <c r="B27" s="7" t="s">
        <v>164</v>
      </c>
      <c r="C27" s="7" t="s">
        <v>165</v>
      </c>
      <c r="D27" s="8" t="s">
        <v>166</v>
      </c>
      <c r="E27" s="12" t="s">
        <v>151</v>
      </c>
      <c r="F27" s="36" t="s">
        <v>181</v>
      </c>
      <c r="G27" s="3">
        <f t="shared" si="1"/>
        <v>150000</v>
      </c>
      <c r="H27" s="71">
        <v>150000</v>
      </c>
      <c r="I27" s="22">
        <v>0</v>
      </c>
      <c r="J27" s="21">
        <v>0</v>
      </c>
      <c r="K27" s="23"/>
    </row>
    <row r="28" spans="1:1025" ht="100.5" customHeight="1" x14ac:dyDescent="0.25">
      <c r="A28" s="13" t="s">
        <v>38</v>
      </c>
      <c r="B28" s="13" t="s">
        <v>39</v>
      </c>
      <c r="C28" s="13">
        <v>1010</v>
      </c>
      <c r="D28" s="9" t="s">
        <v>91</v>
      </c>
      <c r="E28" s="12" t="str">
        <f>E25</f>
        <v>Комплекснаї програма «Турбота» Білозірської територіальної громади на 2021-2025 роки (зі змінами)</v>
      </c>
      <c r="F28" s="33" t="str">
        <f>F25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8" s="3">
        <f>H28+I28</f>
        <v>300000</v>
      </c>
      <c r="H28" s="21">
        <f>350000-350000+350000-50000</f>
        <v>300000</v>
      </c>
      <c r="I28" s="22">
        <v>0</v>
      </c>
      <c r="J28" s="21">
        <v>0</v>
      </c>
      <c r="K28" s="23"/>
    </row>
    <row r="29" spans="1:1025" ht="57.75" customHeight="1" x14ac:dyDescent="0.25">
      <c r="A29" s="70" t="s">
        <v>40</v>
      </c>
      <c r="B29" s="13">
        <v>3241</v>
      </c>
      <c r="C29" s="13" t="s">
        <v>43</v>
      </c>
      <c r="D29" s="72" t="s">
        <v>41</v>
      </c>
      <c r="E29" s="73" t="s">
        <v>192</v>
      </c>
      <c r="F29" s="33" t="s">
        <v>193</v>
      </c>
      <c r="G29" s="3">
        <f t="shared" si="1"/>
        <v>2748499</v>
      </c>
      <c r="H29" s="74">
        <f>2516499+30000+13000+15000+134000+40000</f>
        <v>2748499</v>
      </c>
      <c r="I29" s="75">
        <v>0</v>
      </c>
      <c r="J29" s="74">
        <v>0</v>
      </c>
      <c r="K29" s="23"/>
    </row>
    <row r="30" spans="1:1025" ht="36.75" customHeight="1" x14ac:dyDescent="0.25">
      <c r="A30" s="13" t="s">
        <v>42</v>
      </c>
      <c r="B30" s="13" t="s">
        <v>92</v>
      </c>
      <c r="C30" s="13" t="s">
        <v>43</v>
      </c>
      <c r="D30" s="9" t="s">
        <v>44</v>
      </c>
      <c r="E30" s="12"/>
      <c r="F30" s="33"/>
      <c r="G30" s="3">
        <f>H30+I30</f>
        <v>445000</v>
      </c>
      <c r="H30" s="21">
        <f>H32+H36+H31</f>
        <v>445000</v>
      </c>
      <c r="I30" s="21">
        <f>I32</f>
        <v>0</v>
      </c>
      <c r="J30" s="21">
        <f>J32</f>
        <v>0</v>
      </c>
      <c r="K30" s="23"/>
    </row>
    <row r="31" spans="1:1025" ht="78" customHeight="1" x14ac:dyDescent="0.25">
      <c r="A31" s="76"/>
      <c r="B31" s="76"/>
      <c r="C31" s="76"/>
      <c r="D31" s="77"/>
      <c r="E31" s="12" t="str">
        <f>E21</f>
        <v>Комплекснаї програма «Турбота» Білозірської територіальної громади на 2021-2025 роки (зі змінами)</v>
      </c>
      <c r="F31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31" s="3">
        <f t="shared" ref="G31" si="3">H31+I31</f>
        <v>150000</v>
      </c>
      <c r="H31" s="21">
        <f>50000+100000</f>
        <v>150000</v>
      </c>
      <c r="I31" s="22">
        <v>0</v>
      </c>
      <c r="J31" s="21">
        <v>0</v>
      </c>
      <c r="K31" s="23"/>
    </row>
    <row r="32" spans="1:1025" ht="79.5" customHeight="1" x14ac:dyDescent="0.25">
      <c r="A32" s="13"/>
      <c r="B32" s="13"/>
      <c r="C32" s="13"/>
      <c r="D32" s="9"/>
      <c r="E32" s="12" t="s">
        <v>161</v>
      </c>
      <c r="F32" s="35" t="s">
        <v>162</v>
      </c>
      <c r="G32" s="3">
        <f t="shared" si="1"/>
        <v>50000</v>
      </c>
      <c r="H32" s="21">
        <v>50000</v>
      </c>
      <c r="I32" s="22">
        <v>0</v>
      </c>
      <c r="J32" s="21">
        <v>0</v>
      </c>
      <c r="K32" s="23"/>
    </row>
    <row r="33" spans="1:1025" ht="27.75" customHeight="1" x14ac:dyDescent="0.25">
      <c r="A33" s="116" t="s">
        <v>78</v>
      </c>
      <c r="B33" s="116" t="s">
        <v>11</v>
      </c>
      <c r="C33" s="116" t="s">
        <v>12</v>
      </c>
      <c r="D33" s="116" t="s">
        <v>80</v>
      </c>
      <c r="E33" s="117" t="s">
        <v>81</v>
      </c>
      <c r="F33" s="118" t="s">
        <v>82</v>
      </c>
      <c r="G33" s="116" t="s">
        <v>1</v>
      </c>
      <c r="H33" s="116" t="s">
        <v>10</v>
      </c>
      <c r="I33" s="116" t="s">
        <v>2</v>
      </c>
      <c r="J33" s="116"/>
      <c r="K33" s="23"/>
    </row>
    <row r="34" spans="1:1025" ht="102.75" customHeight="1" x14ac:dyDescent="0.25">
      <c r="A34" s="116"/>
      <c r="B34" s="116"/>
      <c r="C34" s="116"/>
      <c r="D34" s="116"/>
      <c r="E34" s="117"/>
      <c r="F34" s="118"/>
      <c r="G34" s="116"/>
      <c r="H34" s="116"/>
      <c r="I34" s="63" t="s">
        <v>3</v>
      </c>
      <c r="J34" s="13" t="s">
        <v>13</v>
      </c>
      <c r="K34" s="23"/>
    </row>
    <row r="35" spans="1:1025" x14ac:dyDescent="0.25">
      <c r="A35" s="13" t="s">
        <v>4</v>
      </c>
      <c r="B35" s="13" t="s">
        <v>5</v>
      </c>
      <c r="C35" s="13" t="s">
        <v>6</v>
      </c>
      <c r="D35" s="13" t="s">
        <v>7</v>
      </c>
      <c r="E35" s="64" t="s">
        <v>8</v>
      </c>
      <c r="F35" s="31" t="s">
        <v>9</v>
      </c>
      <c r="G35" s="13" t="s">
        <v>83</v>
      </c>
      <c r="H35" s="13" t="s">
        <v>84</v>
      </c>
      <c r="I35" s="63" t="s">
        <v>85</v>
      </c>
      <c r="J35" s="65" t="s">
        <v>86</v>
      </c>
      <c r="K35" s="23"/>
    </row>
    <row r="36" spans="1:1025" ht="129.75" customHeight="1" x14ac:dyDescent="0.25">
      <c r="A36" s="13"/>
      <c r="B36" s="13"/>
      <c r="C36" s="13"/>
      <c r="D36" s="9"/>
      <c r="E36" s="12" t="s">
        <v>151</v>
      </c>
      <c r="F36" s="36" t="s">
        <v>181</v>
      </c>
      <c r="G36" s="3">
        <f t="shared" si="1"/>
        <v>245000</v>
      </c>
      <c r="H36" s="21">
        <f>95000+150000</f>
        <v>245000</v>
      </c>
      <c r="I36" s="22">
        <v>0</v>
      </c>
      <c r="J36" s="21">
        <v>0</v>
      </c>
      <c r="K36" s="23"/>
    </row>
    <row r="37" spans="1:1025" s="17" customFormat="1" ht="30" customHeight="1" x14ac:dyDescent="0.25">
      <c r="A37" s="11"/>
      <c r="B37" s="11">
        <v>4000</v>
      </c>
      <c r="C37" s="11"/>
      <c r="D37" s="18" t="s">
        <v>128</v>
      </c>
      <c r="E37" s="20"/>
      <c r="F37" s="34"/>
      <c r="G37" s="3">
        <f>G38</f>
        <v>15000</v>
      </c>
      <c r="H37" s="3">
        <f t="shared" ref="H37:J37" si="4">H38</f>
        <v>15000</v>
      </c>
      <c r="I37" s="3">
        <f t="shared" si="4"/>
        <v>0</v>
      </c>
      <c r="J37" s="3">
        <f t="shared" si="4"/>
        <v>0</v>
      </c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  <c r="AMK37" s="5"/>
    </row>
    <row r="38" spans="1:1025" ht="67.5" customHeight="1" x14ac:dyDescent="0.25">
      <c r="A38" s="13" t="s">
        <v>45</v>
      </c>
      <c r="B38" s="13" t="s">
        <v>93</v>
      </c>
      <c r="C38" s="13" t="s">
        <v>46</v>
      </c>
      <c r="D38" s="9" t="s">
        <v>47</v>
      </c>
      <c r="E38" s="12" t="s">
        <v>146</v>
      </c>
      <c r="F38" s="33" t="s">
        <v>184</v>
      </c>
      <c r="G38" s="3">
        <f>H38+I38</f>
        <v>15000</v>
      </c>
      <c r="H38" s="21">
        <f>25000-10000</f>
        <v>15000</v>
      </c>
      <c r="I38" s="22">
        <v>0</v>
      </c>
      <c r="J38" s="21">
        <v>0</v>
      </c>
      <c r="K38" s="23"/>
    </row>
    <row r="39" spans="1:1025" s="17" customFormat="1" ht="20.25" customHeight="1" x14ac:dyDescent="0.25">
      <c r="A39" s="11"/>
      <c r="B39" s="11">
        <v>5000</v>
      </c>
      <c r="C39" s="11"/>
      <c r="D39" s="18" t="s">
        <v>129</v>
      </c>
      <c r="E39" s="20"/>
      <c r="F39" s="34"/>
      <c r="G39" s="3">
        <f>G42+G40+G41</f>
        <v>75000</v>
      </c>
      <c r="H39" s="3">
        <f>H42+H40+H41</f>
        <v>75000</v>
      </c>
      <c r="I39" s="3">
        <f t="shared" ref="I39" si="5">I42+I40</f>
        <v>0</v>
      </c>
      <c r="J39" s="3">
        <f t="shared" ref="J39" si="6">J42</f>
        <v>0</v>
      </c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  <c r="AMK39" s="5"/>
    </row>
    <row r="40" spans="1:1025" ht="75" customHeight="1" x14ac:dyDescent="0.25">
      <c r="A40" s="70" t="s">
        <v>157</v>
      </c>
      <c r="B40" s="76">
        <v>5011</v>
      </c>
      <c r="C40" s="13" t="s">
        <v>49</v>
      </c>
      <c r="D40" s="77" t="s">
        <v>158</v>
      </c>
      <c r="E40" s="12" t="s">
        <v>153</v>
      </c>
      <c r="F40" s="33" t="s">
        <v>154</v>
      </c>
      <c r="G40" s="3">
        <f t="shared" ref="G40" si="7">H40+I40</f>
        <v>13170</v>
      </c>
      <c r="H40" s="21">
        <f>50000-36830</f>
        <v>13170</v>
      </c>
      <c r="I40" s="22">
        <v>0</v>
      </c>
      <c r="J40" s="21">
        <v>0</v>
      </c>
      <c r="K40" s="23"/>
    </row>
    <row r="41" spans="1:1025" ht="75" customHeight="1" x14ac:dyDescent="0.25">
      <c r="A41" s="70" t="s">
        <v>175</v>
      </c>
      <c r="B41" s="76">
        <v>5012</v>
      </c>
      <c r="C41" s="13" t="s">
        <v>49</v>
      </c>
      <c r="D41" s="77" t="s">
        <v>176</v>
      </c>
      <c r="E41" s="12" t="s">
        <v>153</v>
      </c>
      <c r="F41" s="33" t="s">
        <v>154</v>
      </c>
      <c r="G41" s="3">
        <f t="shared" ref="G41" si="8">H41+I41</f>
        <v>36830</v>
      </c>
      <c r="H41" s="21">
        <f>36830</f>
        <v>36830</v>
      </c>
      <c r="I41" s="22">
        <v>0</v>
      </c>
      <c r="J41" s="21">
        <v>0</v>
      </c>
      <c r="K41" s="23"/>
    </row>
    <row r="42" spans="1:1025" ht="54.75" customHeight="1" x14ac:dyDescent="0.25">
      <c r="A42" s="13" t="s">
        <v>48</v>
      </c>
      <c r="B42" s="13" t="s">
        <v>94</v>
      </c>
      <c r="C42" s="13" t="s">
        <v>49</v>
      </c>
      <c r="D42" s="9" t="s">
        <v>50</v>
      </c>
      <c r="E42" s="12" t="s">
        <v>153</v>
      </c>
      <c r="F42" s="33" t="s">
        <v>154</v>
      </c>
      <c r="G42" s="3">
        <f t="shared" ref="G42:G64" si="9">H42+I42</f>
        <v>25000</v>
      </c>
      <c r="H42" s="21">
        <v>25000</v>
      </c>
      <c r="I42" s="22">
        <v>0</v>
      </c>
      <c r="J42" s="21">
        <v>0</v>
      </c>
      <c r="K42" s="23"/>
    </row>
    <row r="43" spans="1:1025" s="17" customFormat="1" ht="29.25" customHeight="1" x14ac:dyDescent="0.25">
      <c r="A43" s="11"/>
      <c r="B43" s="11">
        <v>6000</v>
      </c>
      <c r="C43" s="11"/>
      <c r="D43" s="18" t="s">
        <v>130</v>
      </c>
      <c r="E43" s="20"/>
      <c r="F43" s="34"/>
      <c r="G43" s="3">
        <f>G44+G50</f>
        <v>2511887.81</v>
      </c>
      <c r="H43" s="3">
        <f>H44+H50</f>
        <v>2511887.81</v>
      </c>
      <c r="I43" s="3">
        <f>I44+I50</f>
        <v>0</v>
      </c>
      <c r="J43" s="3">
        <f>J44+J50</f>
        <v>0</v>
      </c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  <c r="AMF43" s="5"/>
      <c r="AMG43" s="5"/>
      <c r="AMH43" s="5"/>
      <c r="AMI43" s="5"/>
      <c r="AMJ43" s="5"/>
      <c r="AMK43" s="5"/>
    </row>
    <row r="44" spans="1:1025" ht="66" customHeight="1" x14ac:dyDescent="0.25">
      <c r="A44" s="13" t="s">
        <v>51</v>
      </c>
      <c r="B44" s="13" t="s">
        <v>52</v>
      </c>
      <c r="C44" s="13" t="s">
        <v>53</v>
      </c>
      <c r="D44" s="9" t="s">
        <v>54</v>
      </c>
      <c r="E44" s="19"/>
      <c r="F44" s="32"/>
      <c r="G44" s="3">
        <f>H44+I44</f>
        <v>879127.81</v>
      </c>
      <c r="H44" s="21">
        <f>SUM(H48:H49)</f>
        <v>879127.81</v>
      </c>
      <c r="I44" s="21">
        <f>I48+I49</f>
        <v>0</v>
      </c>
      <c r="J44" s="21">
        <f t="shared" ref="J44" si="10">J48+J49</f>
        <v>0</v>
      </c>
      <c r="K44" s="4"/>
    </row>
    <row r="45" spans="1:1025" ht="27.75" customHeight="1" x14ac:dyDescent="0.25">
      <c r="A45" s="116" t="s">
        <v>78</v>
      </c>
      <c r="B45" s="116" t="s">
        <v>11</v>
      </c>
      <c r="C45" s="116" t="s">
        <v>12</v>
      </c>
      <c r="D45" s="116" t="s">
        <v>80</v>
      </c>
      <c r="E45" s="117" t="s">
        <v>81</v>
      </c>
      <c r="F45" s="118" t="s">
        <v>82</v>
      </c>
      <c r="G45" s="116" t="s">
        <v>1</v>
      </c>
      <c r="H45" s="116" t="s">
        <v>10</v>
      </c>
      <c r="I45" s="116" t="s">
        <v>2</v>
      </c>
      <c r="J45" s="116"/>
      <c r="K45" s="23"/>
    </row>
    <row r="46" spans="1:1025" ht="128.25" customHeight="1" x14ac:dyDescent="0.25">
      <c r="A46" s="116"/>
      <c r="B46" s="116"/>
      <c r="C46" s="116"/>
      <c r="D46" s="116"/>
      <c r="E46" s="117"/>
      <c r="F46" s="118"/>
      <c r="G46" s="116"/>
      <c r="H46" s="116"/>
      <c r="I46" s="63" t="s">
        <v>3</v>
      </c>
      <c r="J46" s="13" t="s">
        <v>13</v>
      </c>
      <c r="K46" s="23"/>
    </row>
    <row r="47" spans="1:1025" x14ac:dyDescent="0.25">
      <c r="A47" s="13" t="s">
        <v>4</v>
      </c>
      <c r="B47" s="13" t="s">
        <v>5</v>
      </c>
      <c r="C47" s="13" t="s">
        <v>6</v>
      </c>
      <c r="D47" s="13" t="s">
        <v>7</v>
      </c>
      <c r="E47" s="64" t="s">
        <v>8</v>
      </c>
      <c r="F47" s="31" t="s">
        <v>9</v>
      </c>
      <c r="G47" s="13" t="s">
        <v>83</v>
      </c>
      <c r="H47" s="13" t="s">
        <v>84</v>
      </c>
      <c r="I47" s="63" t="s">
        <v>85</v>
      </c>
      <c r="J47" s="65" t="s">
        <v>86</v>
      </c>
      <c r="K47" s="23"/>
    </row>
    <row r="48" spans="1:1025" ht="59.25" customHeight="1" x14ac:dyDescent="0.25">
      <c r="A48" s="11"/>
      <c r="B48" s="11"/>
      <c r="C48" s="11"/>
      <c r="D48" s="11"/>
      <c r="E48" s="12" t="s">
        <v>137</v>
      </c>
      <c r="F48" s="37" t="s">
        <v>213</v>
      </c>
      <c r="G48" s="3">
        <f t="shared" si="9"/>
        <v>429422.17</v>
      </c>
      <c r="H48" s="21">
        <f>274000+111899+120000-76476.83</f>
        <v>429422.17</v>
      </c>
      <c r="I48" s="22">
        <v>0</v>
      </c>
      <c r="J48" s="21">
        <v>0</v>
      </c>
      <c r="K48" s="23"/>
    </row>
    <row r="49" spans="1:1025" ht="49.5" customHeight="1" x14ac:dyDescent="0.25">
      <c r="A49" s="11"/>
      <c r="B49" s="11"/>
      <c r="C49" s="11"/>
      <c r="D49" s="11"/>
      <c r="E49" s="12" t="s">
        <v>138</v>
      </c>
      <c r="F49" s="37" t="s">
        <v>212</v>
      </c>
      <c r="G49" s="3">
        <f t="shared" si="9"/>
        <v>449705.64</v>
      </c>
      <c r="H49" s="21">
        <f>274000+111899+120000-56193.36</f>
        <v>449705.64</v>
      </c>
      <c r="I49" s="22">
        <v>0</v>
      </c>
      <c r="J49" s="21">
        <v>0</v>
      </c>
      <c r="K49" s="23"/>
    </row>
    <row r="50" spans="1:1025" ht="32.25" customHeight="1" x14ac:dyDescent="0.25">
      <c r="A50" s="13" t="s">
        <v>55</v>
      </c>
      <c r="B50" s="13" t="s">
        <v>56</v>
      </c>
      <c r="C50" s="13" t="s">
        <v>53</v>
      </c>
      <c r="D50" s="9" t="s">
        <v>57</v>
      </c>
      <c r="E50" s="19"/>
      <c r="F50" s="32"/>
      <c r="G50" s="3">
        <f>H50+I50</f>
        <v>1632760</v>
      </c>
      <c r="H50" s="21">
        <f>H51+H53+H52</f>
        <v>1632760</v>
      </c>
      <c r="I50" s="21">
        <f>I51+I53+I52</f>
        <v>0</v>
      </c>
      <c r="J50" s="21">
        <f>J51+J53</f>
        <v>0</v>
      </c>
      <c r="K50" s="23"/>
    </row>
    <row r="51" spans="1:1025" ht="54" customHeight="1" x14ac:dyDescent="0.25">
      <c r="A51" s="11"/>
      <c r="B51" s="11"/>
      <c r="C51" s="11"/>
      <c r="D51" s="11"/>
      <c r="E51" s="78" t="s">
        <v>95</v>
      </c>
      <c r="F51" s="33" t="s">
        <v>96</v>
      </c>
      <c r="G51" s="3">
        <f t="shared" si="9"/>
        <v>5000</v>
      </c>
      <c r="H51" s="21">
        <v>5000</v>
      </c>
      <c r="I51" s="22">
        <v>0</v>
      </c>
      <c r="J51" s="21">
        <v>0</v>
      </c>
      <c r="K51" s="23"/>
    </row>
    <row r="52" spans="1:1025" ht="76.5" x14ac:dyDescent="0.25">
      <c r="A52" s="13"/>
      <c r="B52" s="13"/>
      <c r="C52" s="13"/>
      <c r="D52" s="13"/>
      <c r="E52" s="12" t="s">
        <v>131</v>
      </c>
      <c r="F52" s="33" t="s">
        <v>132</v>
      </c>
      <c r="G52" s="79">
        <f>H52+I52</f>
        <v>9760</v>
      </c>
      <c r="H52" s="80">
        <v>9760</v>
      </c>
      <c r="I52" s="81">
        <v>0</v>
      </c>
      <c r="J52" s="82">
        <v>0</v>
      </c>
      <c r="K52" s="23"/>
    </row>
    <row r="53" spans="1:1025" ht="39" customHeight="1" x14ac:dyDescent="0.25">
      <c r="A53" s="11"/>
      <c r="B53" s="11"/>
      <c r="C53" s="11"/>
      <c r="D53" s="11"/>
      <c r="E53" s="12" t="s">
        <v>97</v>
      </c>
      <c r="F53" s="33" t="s">
        <v>98</v>
      </c>
      <c r="G53" s="3">
        <f t="shared" si="9"/>
        <v>1618000</v>
      </c>
      <c r="H53" s="21">
        <f>914760-H52-H51-500000+1000000+200000+18000+60000-60000</f>
        <v>1618000</v>
      </c>
      <c r="I53" s="22">
        <v>0</v>
      </c>
      <c r="J53" s="21">
        <v>0</v>
      </c>
      <c r="K53" s="23"/>
    </row>
    <row r="54" spans="1:1025" ht="24.75" customHeight="1" x14ac:dyDescent="0.25">
      <c r="A54" s="11"/>
      <c r="B54" s="11">
        <v>7000</v>
      </c>
      <c r="C54" s="11"/>
      <c r="D54" s="11" t="s">
        <v>114</v>
      </c>
      <c r="E54" s="12"/>
      <c r="F54" s="33"/>
      <c r="G54" s="3">
        <f>G55+G56+G58+G64+G57+G59</f>
        <v>2989677</v>
      </c>
      <c r="H54" s="3">
        <f>H55+H56+H58+H64+H57+H59</f>
        <v>1259892</v>
      </c>
      <c r="I54" s="3">
        <f>I55+I56+I58+I64+I57+I59</f>
        <v>1729785</v>
      </c>
      <c r="J54" s="3">
        <f>J55+J56+J58+J64+J57+J59</f>
        <v>1729785</v>
      </c>
      <c r="K54" s="23"/>
    </row>
    <row r="55" spans="1:1025" ht="49.5" customHeight="1" x14ac:dyDescent="0.25">
      <c r="A55" s="13" t="s">
        <v>58</v>
      </c>
      <c r="B55" s="13" t="s">
        <v>59</v>
      </c>
      <c r="C55" s="13" t="s">
        <v>60</v>
      </c>
      <c r="D55" s="9" t="s">
        <v>99</v>
      </c>
      <c r="E55" s="12" t="s">
        <v>144</v>
      </c>
      <c r="F55" s="33" t="s">
        <v>145</v>
      </c>
      <c r="G55" s="3">
        <f t="shared" si="9"/>
        <v>135392</v>
      </c>
      <c r="H55" s="21">
        <f>50000+100000-21608+7000</f>
        <v>135392</v>
      </c>
      <c r="I55" s="22">
        <v>0</v>
      </c>
      <c r="J55" s="21">
        <v>0</v>
      </c>
      <c r="K55" s="23"/>
    </row>
    <row r="56" spans="1:1025" s="85" customFormat="1" ht="51" customHeight="1" x14ac:dyDescent="0.25">
      <c r="A56" s="83" t="s">
        <v>115</v>
      </c>
      <c r="B56" s="64" t="s">
        <v>116</v>
      </c>
      <c r="C56" s="64" t="s">
        <v>117</v>
      </c>
      <c r="D56" s="12" t="s">
        <v>118</v>
      </c>
      <c r="E56" s="12" t="s">
        <v>144</v>
      </c>
      <c r="F56" s="33" t="s">
        <v>145</v>
      </c>
      <c r="G56" s="3">
        <f t="shared" si="9"/>
        <v>650000</v>
      </c>
      <c r="H56" s="47">
        <v>0</v>
      </c>
      <c r="I56" s="47">
        <v>650000</v>
      </c>
      <c r="J56" s="47">
        <v>650000</v>
      </c>
      <c r="K56" s="59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84"/>
      <c r="MX56" s="84"/>
      <c r="MY56" s="84"/>
      <c r="MZ56" s="84"/>
      <c r="NA56" s="84"/>
      <c r="NB56" s="84"/>
      <c r="NC56" s="84"/>
      <c r="ND56" s="84"/>
      <c r="NE56" s="84"/>
      <c r="NF56" s="84"/>
      <c r="NG56" s="84"/>
      <c r="NH56" s="84"/>
      <c r="NI56" s="84"/>
      <c r="NJ56" s="84"/>
      <c r="NK56" s="84"/>
      <c r="NL56" s="84"/>
      <c r="NM56" s="84"/>
      <c r="NN56" s="84"/>
      <c r="NO56" s="84"/>
      <c r="NP56" s="84"/>
      <c r="NQ56" s="84"/>
      <c r="NR56" s="84"/>
      <c r="NS56" s="84"/>
      <c r="NT56" s="84"/>
      <c r="NU56" s="84"/>
      <c r="NV56" s="84"/>
      <c r="NW56" s="84"/>
      <c r="NX56" s="84"/>
      <c r="NY56" s="84"/>
      <c r="NZ56" s="84"/>
      <c r="OA56" s="84"/>
      <c r="OB56" s="84"/>
      <c r="OC56" s="84"/>
      <c r="OD56" s="84"/>
      <c r="OE56" s="84"/>
      <c r="OF56" s="84"/>
      <c r="OG56" s="84"/>
      <c r="OH56" s="84"/>
      <c r="OI56" s="84"/>
      <c r="OJ56" s="84"/>
      <c r="OK56" s="84"/>
      <c r="OL56" s="84"/>
      <c r="OM56" s="84"/>
      <c r="ON56" s="84"/>
      <c r="OO56" s="84"/>
      <c r="OP56" s="84"/>
      <c r="OQ56" s="84"/>
      <c r="OR56" s="84"/>
      <c r="OS56" s="84"/>
      <c r="OT56" s="84"/>
      <c r="OU56" s="84"/>
      <c r="OV56" s="84"/>
      <c r="OW56" s="84"/>
      <c r="OX56" s="84"/>
      <c r="OY56" s="84"/>
      <c r="OZ56" s="84"/>
      <c r="PA56" s="84"/>
      <c r="PB56" s="84"/>
      <c r="PC56" s="84"/>
      <c r="PD56" s="84"/>
      <c r="PE56" s="84"/>
      <c r="PF56" s="84"/>
      <c r="PG56" s="84"/>
      <c r="PH56" s="84"/>
      <c r="PI56" s="84"/>
      <c r="PJ56" s="84"/>
      <c r="PK56" s="84"/>
      <c r="PL56" s="84"/>
      <c r="PM56" s="84"/>
      <c r="PN56" s="84"/>
      <c r="PO56" s="84"/>
      <c r="PP56" s="84"/>
      <c r="PQ56" s="84"/>
      <c r="PR56" s="84"/>
      <c r="PS56" s="84"/>
      <c r="PT56" s="84"/>
      <c r="PU56" s="84"/>
      <c r="PV56" s="84"/>
      <c r="PW56" s="84"/>
      <c r="PX56" s="84"/>
      <c r="PY56" s="84"/>
      <c r="PZ56" s="84"/>
      <c r="QA56" s="84"/>
      <c r="QB56" s="84"/>
      <c r="QC56" s="84"/>
      <c r="QD56" s="84"/>
      <c r="QE56" s="84"/>
      <c r="QF56" s="84"/>
      <c r="QG56" s="84"/>
      <c r="QH56" s="84"/>
      <c r="QI56" s="84"/>
      <c r="QJ56" s="84"/>
      <c r="QK56" s="84"/>
      <c r="QL56" s="84"/>
      <c r="QM56" s="84"/>
      <c r="QN56" s="84"/>
      <c r="QO56" s="84"/>
      <c r="QP56" s="84"/>
      <c r="QQ56" s="84"/>
      <c r="QR56" s="84"/>
      <c r="QS56" s="84"/>
      <c r="QT56" s="84"/>
      <c r="QU56" s="84"/>
      <c r="QV56" s="84"/>
      <c r="QW56" s="84"/>
      <c r="QX56" s="84"/>
      <c r="QY56" s="84"/>
      <c r="QZ56" s="84"/>
      <c r="RA56" s="84"/>
      <c r="RB56" s="84"/>
      <c r="RC56" s="84"/>
      <c r="RD56" s="84"/>
      <c r="RE56" s="84"/>
      <c r="RF56" s="84"/>
      <c r="RG56" s="84"/>
      <c r="RH56" s="84"/>
      <c r="RI56" s="84"/>
      <c r="RJ56" s="84"/>
      <c r="RK56" s="84"/>
      <c r="RL56" s="84"/>
      <c r="RM56" s="84"/>
      <c r="RN56" s="84"/>
      <c r="RO56" s="84"/>
      <c r="RP56" s="84"/>
      <c r="RQ56" s="84"/>
      <c r="RR56" s="84"/>
      <c r="RS56" s="84"/>
      <c r="RT56" s="84"/>
      <c r="RU56" s="84"/>
      <c r="RV56" s="84"/>
      <c r="RW56" s="84"/>
      <c r="RX56" s="84"/>
      <c r="RY56" s="84"/>
      <c r="RZ56" s="84"/>
      <c r="SA56" s="84"/>
      <c r="SB56" s="84"/>
      <c r="SC56" s="84"/>
      <c r="SD56" s="84"/>
      <c r="SE56" s="84"/>
      <c r="SF56" s="84"/>
      <c r="SG56" s="84"/>
      <c r="SH56" s="84"/>
      <c r="SI56" s="84"/>
      <c r="SJ56" s="84"/>
      <c r="SK56" s="84"/>
      <c r="SL56" s="84"/>
      <c r="SM56" s="84"/>
      <c r="SN56" s="84"/>
      <c r="SO56" s="84"/>
      <c r="SP56" s="84"/>
      <c r="SQ56" s="84"/>
      <c r="SR56" s="84"/>
      <c r="SS56" s="84"/>
      <c r="ST56" s="84"/>
      <c r="SU56" s="84"/>
      <c r="SV56" s="84"/>
      <c r="SW56" s="84"/>
      <c r="SX56" s="84"/>
      <c r="SY56" s="84"/>
      <c r="SZ56" s="84"/>
      <c r="TA56" s="84"/>
      <c r="TB56" s="84"/>
      <c r="TC56" s="84"/>
      <c r="TD56" s="84"/>
      <c r="TE56" s="84"/>
      <c r="TF56" s="84"/>
      <c r="TG56" s="84"/>
      <c r="TH56" s="84"/>
      <c r="TI56" s="84"/>
      <c r="TJ56" s="84"/>
      <c r="TK56" s="84"/>
      <c r="TL56" s="84"/>
      <c r="TM56" s="84"/>
      <c r="TN56" s="84"/>
      <c r="TO56" s="84"/>
      <c r="TP56" s="84"/>
      <c r="TQ56" s="84"/>
      <c r="TR56" s="84"/>
      <c r="TS56" s="84"/>
      <c r="TT56" s="84"/>
      <c r="TU56" s="84"/>
      <c r="TV56" s="84"/>
      <c r="TW56" s="84"/>
      <c r="TX56" s="84"/>
      <c r="TY56" s="84"/>
      <c r="TZ56" s="84"/>
      <c r="UA56" s="84"/>
      <c r="UB56" s="84"/>
      <c r="UC56" s="84"/>
      <c r="UD56" s="84"/>
      <c r="UE56" s="84"/>
      <c r="UF56" s="84"/>
      <c r="UG56" s="84"/>
      <c r="UH56" s="84"/>
      <c r="UI56" s="84"/>
      <c r="UJ56" s="84"/>
      <c r="UK56" s="84"/>
      <c r="UL56" s="84"/>
      <c r="UM56" s="84"/>
      <c r="UN56" s="84"/>
      <c r="UO56" s="84"/>
      <c r="UP56" s="84"/>
      <c r="UQ56" s="84"/>
      <c r="UR56" s="84"/>
      <c r="US56" s="84"/>
      <c r="UT56" s="84"/>
      <c r="UU56" s="84"/>
      <c r="UV56" s="84"/>
      <c r="UW56" s="84"/>
      <c r="UX56" s="84"/>
      <c r="UY56" s="84"/>
      <c r="UZ56" s="84"/>
      <c r="VA56" s="84"/>
      <c r="VB56" s="84"/>
      <c r="VC56" s="84"/>
      <c r="VD56" s="84"/>
      <c r="VE56" s="84"/>
      <c r="VF56" s="84"/>
      <c r="VG56" s="84"/>
      <c r="VH56" s="84"/>
      <c r="VI56" s="84"/>
      <c r="VJ56" s="84"/>
      <c r="VK56" s="84"/>
      <c r="VL56" s="84"/>
      <c r="VM56" s="84"/>
      <c r="VN56" s="84"/>
      <c r="VO56" s="84"/>
      <c r="VP56" s="84"/>
      <c r="VQ56" s="84"/>
      <c r="VR56" s="84"/>
      <c r="VS56" s="84"/>
      <c r="VT56" s="84"/>
      <c r="VU56" s="84"/>
      <c r="VV56" s="84"/>
      <c r="VW56" s="84"/>
      <c r="VX56" s="84"/>
      <c r="VY56" s="84"/>
      <c r="VZ56" s="84"/>
      <c r="WA56" s="84"/>
      <c r="WB56" s="84"/>
      <c r="WC56" s="84"/>
      <c r="WD56" s="84"/>
      <c r="WE56" s="84"/>
      <c r="WF56" s="84"/>
      <c r="WG56" s="84"/>
      <c r="WH56" s="84"/>
      <c r="WI56" s="84"/>
      <c r="WJ56" s="84"/>
      <c r="WK56" s="84"/>
      <c r="WL56" s="84"/>
      <c r="WM56" s="84"/>
      <c r="WN56" s="84"/>
      <c r="WO56" s="84"/>
      <c r="WP56" s="84"/>
      <c r="WQ56" s="84"/>
      <c r="WR56" s="84"/>
      <c r="WS56" s="84"/>
      <c r="WT56" s="84"/>
      <c r="WU56" s="84"/>
      <c r="WV56" s="84"/>
      <c r="WW56" s="84"/>
      <c r="WX56" s="84"/>
      <c r="WY56" s="84"/>
      <c r="WZ56" s="84"/>
      <c r="XA56" s="84"/>
      <c r="XB56" s="84"/>
      <c r="XC56" s="84"/>
      <c r="XD56" s="84"/>
      <c r="XE56" s="84"/>
      <c r="XF56" s="84"/>
      <c r="XG56" s="84"/>
      <c r="XH56" s="84"/>
      <c r="XI56" s="84"/>
      <c r="XJ56" s="84"/>
      <c r="XK56" s="84"/>
      <c r="XL56" s="84"/>
      <c r="XM56" s="84"/>
      <c r="XN56" s="84"/>
      <c r="XO56" s="84"/>
      <c r="XP56" s="84"/>
      <c r="XQ56" s="84"/>
      <c r="XR56" s="84"/>
      <c r="XS56" s="84"/>
      <c r="XT56" s="84"/>
      <c r="XU56" s="84"/>
      <c r="XV56" s="84"/>
      <c r="XW56" s="84"/>
      <c r="XX56" s="84"/>
      <c r="XY56" s="84"/>
      <c r="XZ56" s="84"/>
      <c r="YA56" s="84"/>
      <c r="YB56" s="84"/>
      <c r="YC56" s="84"/>
      <c r="YD56" s="84"/>
      <c r="YE56" s="84"/>
      <c r="YF56" s="84"/>
      <c r="YG56" s="84"/>
      <c r="YH56" s="84"/>
      <c r="YI56" s="84"/>
      <c r="YJ56" s="84"/>
      <c r="YK56" s="84"/>
      <c r="YL56" s="84"/>
      <c r="YM56" s="84"/>
      <c r="YN56" s="84"/>
      <c r="YO56" s="84"/>
      <c r="YP56" s="84"/>
      <c r="YQ56" s="84"/>
      <c r="YR56" s="84"/>
      <c r="YS56" s="84"/>
      <c r="YT56" s="84"/>
      <c r="YU56" s="84"/>
      <c r="YV56" s="84"/>
      <c r="YW56" s="84"/>
      <c r="YX56" s="84"/>
      <c r="YY56" s="84"/>
      <c r="YZ56" s="84"/>
      <c r="ZA56" s="84"/>
      <c r="ZB56" s="84"/>
      <c r="ZC56" s="84"/>
      <c r="ZD56" s="84"/>
      <c r="ZE56" s="84"/>
      <c r="ZF56" s="84"/>
      <c r="ZG56" s="84"/>
      <c r="ZH56" s="84"/>
      <c r="ZI56" s="84"/>
      <c r="ZJ56" s="84"/>
      <c r="ZK56" s="84"/>
      <c r="ZL56" s="84"/>
      <c r="ZM56" s="84"/>
      <c r="ZN56" s="84"/>
      <c r="ZO56" s="84"/>
      <c r="ZP56" s="84"/>
      <c r="ZQ56" s="84"/>
      <c r="ZR56" s="84"/>
      <c r="ZS56" s="84"/>
      <c r="ZT56" s="84"/>
      <c r="ZU56" s="84"/>
      <c r="ZV56" s="84"/>
      <c r="ZW56" s="84"/>
      <c r="ZX56" s="84"/>
      <c r="ZY56" s="84"/>
      <c r="ZZ56" s="84"/>
      <c r="AAA56" s="84"/>
      <c r="AAB56" s="84"/>
      <c r="AAC56" s="84"/>
      <c r="AAD56" s="84"/>
      <c r="AAE56" s="84"/>
      <c r="AAF56" s="84"/>
      <c r="AAG56" s="84"/>
      <c r="AAH56" s="84"/>
      <c r="AAI56" s="84"/>
      <c r="AAJ56" s="84"/>
      <c r="AAK56" s="84"/>
      <c r="AAL56" s="84"/>
      <c r="AAM56" s="84"/>
      <c r="AAN56" s="84"/>
      <c r="AAO56" s="84"/>
      <c r="AAP56" s="84"/>
      <c r="AAQ56" s="84"/>
      <c r="AAR56" s="84"/>
      <c r="AAS56" s="84"/>
      <c r="AAT56" s="84"/>
      <c r="AAU56" s="84"/>
      <c r="AAV56" s="84"/>
      <c r="AAW56" s="84"/>
      <c r="AAX56" s="84"/>
      <c r="AAY56" s="84"/>
      <c r="AAZ56" s="84"/>
      <c r="ABA56" s="84"/>
      <c r="ABB56" s="84"/>
      <c r="ABC56" s="84"/>
      <c r="ABD56" s="84"/>
      <c r="ABE56" s="84"/>
      <c r="ABF56" s="84"/>
      <c r="ABG56" s="84"/>
      <c r="ABH56" s="84"/>
      <c r="ABI56" s="84"/>
      <c r="ABJ56" s="84"/>
      <c r="ABK56" s="84"/>
      <c r="ABL56" s="84"/>
      <c r="ABM56" s="84"/>
      <c r="ABN56" s="84"/>
      <c r="ABO56" s="84"/>
      <c r="ABP56" s="84"/>
      <c r="ABQ56" s="84"/>
      <c r="ABR56" s="84"/>
      <c r="ABS56" s="84"/>
      <c r="ABT56" s="84"/>
      <c r="ABU56" s="84"/>
      <c r="ABV56" s="84"/>
      <c r="ABW56" s="84"/>
      <c r="ABX56" s="84"/>
      <c r="ABY56" s="84"/>
      <c r="ABZ56" s="84"/>
      <c r="ACA56" s="84"/>
      <c r="ACB56" s="84"/>
      <c r="ACC56" s="84"/>
      <c r="ACD56" s="84"/>
      <c r="ACE56" s="84"/>
      <c r="ACF56" s="84"/>
      <c r="ACG56" s="84"/>
      <c r="ACH56" s="84"/>
      <c r="ACI56" s="84"/>
      <c r="ACJ56" s="84"/>
      <c r="ACK56" s="84"/>
      <c r="ACL56" s="84"/>
      <c r="ACM56" s="84"/>
      <c r="ACN56" s="84"/>
      <c r="ACO56" s="84"/>
      <c r="ACP56" s="84"/>
      <c r="ACQ56" s="84"/>
      <c r="ACR56" s="84"/>
      <c r="ACS56" s="84"/>
      <c r="ACT56" s="84"/>
      <c r="ACU56" s="84"/>
      <c r="ACV56" s="84"/>
      <c r="ACW56" s="84"/>
      <c r="ACX56" s="84"/>
      <c r="ACY56" s="84"/>
      <c r="ACZ56" s="84"/>
      <c r="ADA56" s="84"/>
      <c r="ADB56" s="84"/>
      <c r="ADC56" s="84"/>
      <c r="ADD56" s="84"/>
      <c r="ADE56" s="84"/>
      <c r="ADF56" s="84"/>
      <c r="ADG56" s="84"/>
      <c r="ADH56" s="84"/>
      <c r="ADI56" s="84"/>
      <c r="ADJ56" s="84"/>
      <c r="ADK56" s="84"/>
      <c r="ADL56" s="84"/>
      <c r="ADM56" s="84"/>
      <c r="ADN56" s="84"/>
      <c r="ADO56" s="84"/>
      <c r="ADP56" s="84"/>
      <c r="ADQ56" s="84"/>
      <c r="ADR56" s="84"/>
      <c r="ADS56" s="84"/>
      <c r="ADT56" s="84"/>
      <c r="ADU56" s="84"/>
      <c r="ADV56" s="84"/>
      <c r="ADW56" s="84"/>
      <c r="ADX56" s="84"/>
      <c r="ADY56" s="84"/>
      <c r="ADZ56" s="84"/>
      <c r="AEA56" s="84"/>
      <c r="AEB56" s="84"/>
      <c r="AEC56" s="84"/>
      <c r="AED56" s="84"/>
      <c r="AEE56" s="84"/>
      <c r="AEF56" s="84"/>
      <c r="AEG56" s="84"/>
      <c r="AEH56" s="84"/>
      <c r="AEI56" s="84"/>
      <c r="AEJ56" s="84"/>
      <c r="AEK56" s="84"/>
      <c r="AEL56" s="84"/>
      <c r="AEM56" s="84"/>
      <c r="AEN56" s="84"/>
      <c r="AEO56" s="84"/>
      <c r="AEP56" s="84"/>
      <c r="AEQ56" s="84"/>
      <c r="AER56" s="84"/>
      <c r="AES56" s="84"/>
      <c r="AET56" s="84"/>
      <c r="AEU56" s="84"/>
      <c r="AEV56" s="84"/>
      <c r="AEW56" s="84"/>
      <c r="AEX56" s="84"/>
      <c r="AEY56" s="84"/>
      <c r="AEZ56" s="84"/>
      <c r="AFA56" s="84"/>
      <c r="AFB56" s="84"/>
      <c r="AFC56" s="84"/>
      <c r="AFD56" s="84"/>
      <c r="AFE56" s="84"/>
      <c r="AFF56" s="84"/>
      <c r="AFG56" s="84"/>
      <c r="AFH56" s="84"/>
      <c r="AFI56" s="84"/>
      <c r="AFJ56" s="84"/>
      <c r="AFK56" s="84"/>
      <c r="AFL56" s="84"/>
      <c r="AFM56" s="84"/>
      <c r="AFN56" s="84"/>
      <c r="AFO56" s="84"/>
      <c r="AFP56" s="84"/>
      <c r="AFQ56" s="84"/>
      <c r="AFR56" s="84"/>
      <c r="AFS56" s="84"/>
      <c r="AFT56" s="84"/>
      <c r="AFU56" s="84"/>
      <c r="AFV56" s="84"/>
      <c r="AFW56" s="84"/>
      <c r="AFX56" s="84"/>
      <c r="AFY56" s="84"/>
      <c r="AFZ56" s="84"/>
      <c r="AGA56" s="84"/>
      <c r="AGB56" s="84"/>
      <c r="AGC56" s="84"/>
      <c r="AGD56" s="84"/>
      <c r="AGE56" s="84"/>
      <c r="AGF56" s="84"/>
      <c r="AGG56" s="84"/>
      <c r="AGH56" s="84"/>
      <c r="AGI56" s="84"/>
      <c r="AGJ56" s="84"/>
      <c r="AGK56" s="84"/>
      <c r="AGL56" s="84"/>
      <c r="AGM56" s="84"/>
      <c r="AGN56" s="84"/>
      <c r="AGO56" s="84"/>
      <c r="AGP56" s="84"/>
      <c r="AGQ56" s="84"/>
      <c r="AGR56" s="84"/>
      <c r="AGS56" s="84"/>
      <c r="AGT56" s="84"/>
      <c r="AGU56" s="84"/>
      <c r="AGV56" s="84"/>
      <c r="AGW56" s="84"/>
      <c r="AGX56" s="84"/>
      <c r="AGY56" s="84"/>
      <c r="AGZ56" s="84"/>
      <c r="AHA56" s="84"/>
      <c r="AHB56" s="84"/>
      <c r="AHC56" s="84"/>
      <c r="AHD56" s="84"/>
      <c r="AHE56" s="84"/>
      <c r="AHF56" s="84"/>
      <c r="AHG56" s="84"/>
      <c r="AHH56" s="84"/>
      <c r="AHI56" s="84"/>
      <c r="AHJ56" s="84"/>
      <c r="AHK56" s="84"/>
      <c r="AHL56" s="84"/>
      <c r="AHM56" s="84"/>
      <c r="AHN56" s="84"/>
      <c r="AHO56" s="84"/>
      <c r="AHP56" s="84"/>
      <c r="AHQ56" s="84"/>
      <c r="AHR56" s="84"/>
      <c r="AHS56" s="84"/>
      <c r="AHT56" s="84"/>
      <c r="AHU56" s="84"/>
      <c r="AHV56" s="84"/>
      <c r="AHW56" s="84"/>
      <c r="AHX56" s="84"/>
      <c r="AHY56" s="84"/>
      <c r="AHZ56" s="84"/>
      <c r="AIA56" s="84"/>
      <c r="AIB56" s="84"/>
      <c r="AIC56" s="84"/>
      <c r="AID56" s="84"/>
      <c r="AIE56" s="84"/>
      <c r="AIF56" s="84"/>
      <c r="AIG56" s="84"/>
      <c r="AIH56" s="84"/>
      <c r="AII56" s="84"/>
      <c r="AIJ56" s="84"/>
      <c r="AIK56" s="84"/>
      <c r="AIL56" s="84"/>
      <c r="AIM56" s="84"/>
      <c r="AIN56" s="84"/>
      <c r="AIO56" s="84"/>
      <c r="AIP56" s="84"/>
      <c r="AIQ56" s="84"/>
      <c r="AIR56" s="84"/>
      <c r="AIS56" s="84"/>
      <c r="AIT56" s="84"/>
      <c r="AIU56" s="84"/>
      <c r="AIV56" s="84"/>
      <c r="AIW56" s="84"/>
      <c r="AIX56" s="84"/>
      <c r="AIY56" s="84"/>
      <c r="AIZ56" s="84"/>
      <c r="AJA56" s="84"/>
      <c r="AJB56" s="84"/>
      <c r="AJC56" s="84"/>
      <c r="AJD56" s="84"/>
      <c r="AJE56" s="84"/>
      <c r="AJF56" s="84"/>
      <c r="AJG56" s="84"/>
      <c r="AJH56" s="84"/>
      <c r="AJI56" s="84"/>
      <c r="AJJ56" s="84"/>
      <c r="AJK56" s="84"/>
      <c r="AJL56" s="84"/>
      <c r="AJM56" s="84"/>
      <c r="AJN56" s="84"/>
      <c r="AJO56" s="84"/>
      <c r="AJP56" s="84"/>
      <c r="AJQ56" s="84"/>
      <c r="AJR56" s="84"/>
      <c r="AJS56" s="84"/>
      <c r="AJT56" s="84"/>
      <c r="AJU56" s="84"/>
      <c r="AJV56" s="84"/>
      <c r="AJW56" s="84"/>
      <c r="AJX56" s="84"/>
      <c r="AJY56" s="84"/>
      <c r="AJZ56" s="84"/>
      <c r="AKA56" s="84"/>
      <c r="AKB56" s="84"/>
      <c r="AKC56" s="84"/>
      <c r="AKD56" s="84"/>
      <c r="AKE56" s="84"/>
      <c r="AKF56" s="84"/>
      <c r="AKG56" s="84"/>
      <c r="AKH56" s="84"/>
      <c r="AKI56" s="84"/>
      <c r="AKJ56" s="84"/>
      <c r="AKK56" s="84"/>
      <c r="AKL56" s="84"/>
      <c r="AKM56" s="84"/>
      <c r="AKN56" s="84"/>
      <c r="AKO56" s="84"/>
      <c r="AKP56" s="84"/>
      <c r="AKQ56" s="84"/>
      <c r="AKR56" s="84"/>
      <c r="AKS56" s="84"/>
      <c r="AKT56" s="84"/>
      <c r="AKU56" s="84"/>
      <c r="AKV56" s="84"/>
      <c r="AKW56" s="84"/>
      <c r="AKX56" s="84"/>
      <c r="AKY56" s="84"/>
      <c r="AKZ56" s="84"/>
      <c r="ALA56" s="84"/>
      <c r="ALB56" s="84"/>
      <c r="ALC56" s="84"/>
      <c r="ALD56" s="84"/>
      <c r="ALE56" s="84"/>
      <c r="ALF56" s="84"/>
      <c r="ALG56" s="84"/>
      <c r="ALH56" s="84"/>
      <c r="ALI56" s="84"/>
      <c r="ALJ56" s="84"/>
      <c r="ALK56" s="84"/>
      <c r="ALL56" s="84"/>
      <c r="ALM56" s="84"/>
      <c r="ALN56" s="84"/>
      <c r="ALO56" s="84"/>
      <c r="ALP56" s="84"/>
      <c r="ALQ56" s="84"/>
      <c r="ALR56" s="84"/>
      <c r="ALS56" s="84"/>
      <c r="ALT56" s="84"/>
      <c r="ALU56" s="84"/>
      <c r="ALV56" s="84"/>
      <c r="ALW56" s="84"/>
      <c r="ALX56" s="84"/>
      <c r="ALY56" s="84"/>
      <c r="ALZ56" s="84"/>
      <c r="AMA56" s="84"/>
      <c r="AMB56" s="84"/>
      <c r="AMC56" s="84"/>
      <c r="AMD56" s="84"/>
      <c r="AME56" s="84"/>
      <c r="AMF56" s="84"/>
      <c r="AMG56" s="84"/>
      <c r="AMH56" s="84"/>
      <c r="AMI56" s="84"/>
      <c r="AMJ56" s="84"/>
      <c r="AMK56" s="84"/>
    </row>
    <row r="57" spans="1:1025" s="85" customFormat="1" ht="51" customHeight="1" x14ac:dyDescent="0.25">
      <c r="A57" s="83" t="s">
        <v>155</v>
      </c>
      <c r="B57" s="64">
        <v>7351</v>
      </c>
      <c r="C57" s="64" t="s">
        <v>117</v>
      </c>
      <c r="D57" s="86" t="s">
        <v>156</v>
      </c>
      <c r="E57" s="12" t="s">
        <v>144</v>
      </c>
      <c r="F57" s="33" t="s">
        <v>145</v>
      </c>
      <c r="G57" s="3">
        <f t="shared" ref="G57" si="11">H57+I57</f>
        <v>1000000</v>
      </c>
      <c r="H57" s="47">
        <v>0</v>
      </c>
      <c r="I57" s="47">
        <v>1000000</v>
      </c>
      <c r="J57" s="47">
        <v>1000000</v>
      </c>
      <c r="K57" s="59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  <c r="IV57" s="84"/>
      <c r="IW57" s="84"/>
      <c r="IX57" s="84"/>
      <c r="IY57" s="84"/>
      <c r="IZ57" s="84"/>
      <c r="JA57" s="84"/>
      <c r="JB57" s="84"/>
      <c r="JC57" s="84"/>
      <c r="JD57" s="84"/>
      <c r="JE57" s="84"/>
      <c r="JF57" s="84"/>
      <c r="JG57" s="84"/>
      <c r="JH57" s="84"/>
      <c r="JI57" s="84"/>
      <c r="JJ57" s="84"/>
      <c r="JK57" s="84"/>
      <c r="JL57" s="84"/>
      <c r="JM57" s="84"/>
      <c r="JN57" s="84"/>
      <c r="JO57" s="84"/>
      <c r="JP57" s="84"/>
      <c r="JQ57" s="84"/>
      <c r="JR57" s="84"/>
      <c r="JS57" s="84"/>
      <c r="JT57" s="84"/>
      <c r="JU57" s="84"/>
      <c r="JV57" s="84"/>
      <c r="JW57" s="84"/>
      <c r="JX57" s="84"/>
      <c r="JY57" s="84"/>
      <c r="JZ57" s="84"/>
      <c r="KA57" s="84"/>
      <c r="KB57" s="84"/>
      <c r="KC57" s="84"/>
      <c r="KD57" s="84"/>
      <c r="KE57" s="84"/>
      <c r="KF57" s="84"/>
      <c r="KG57" s="84"/>
      <c r="KH57" s="84"/>
      <c r="KI57" s="84"/>
      <c r="KJ57" s="84"/>
      <c r="KK57" s="84"/>
      <c r="KL57" s="84"/>
      <c r="KM57" s="84"/>
      <c r="KN57" s="84"/>
      <c r="KO57" s="84"/>
      <c r="KP57" s="84"/>
      <c r="KQ57" s="84"/>
      <c r="KR57" s="84"/>
      <c r="KS57" s="84"/>
      <c r="KT57" s="84"/>
      <c r="KU57" s="84"/>
      <c r="KV57" s="84"/>
      <c r="KW57" s="84"/>
      <c r="KX57" s="84"/>
      <c r="KY57" s="84"/>
      <c r="KZ57" s="84"/>
      <c r="LA57" s="84"/>
      <c r="LB57" s="84"/>
      <c r="LC57" s="84"/>
      <c r="LD57" s="84"/>
      <c r="LE57" s="84"/>
      <c r="LF57" s="84"/>
      <c r="LG57" s="84"/>
      <c r="LH57" s="84"/>
      <c r="LI57" s="84"/>
      <c r="LJ57" s="84"/>
      <c r="LK57" s="84"/>
      <c r="LL57" s="84"/>
      <c r="LM57" s="84"/>
      <c r="LN57" s="84"/>
      <c r="LO57" s="84"/>
      <c r="LP57" s="84"/>
      <c r="LQ57" s="84"/>
      <c r="LR57" s="84"/>
      <c r="LS57" s="84"/>
      <c r="LT57" s="84"/>
      <c r="LU57" s="84"/>
      <c r="LV57" s="84"/>
      <c r="LW57" s="84"/>
      <c r="LX57" s="84"/>
      <c r="LY57" s="84"/>
      <c r="LZ57" s="84"/>
      <c r="MA57" s="84"/>
      <c r="MB57" s="84"/>
      <c r="MC57" s="84"/>
      <c r="MD57" s="84"/>
      <c r="ME57" s="84"/>
      <c r="MF57" s="84"/>
      <c r="MG57" s="84"/>
      <c r="MH57" s="84"/>
      <c r="MI57" s="84"/>
      <c r="MJ57" s="84"/>
      <c r="MK57" s="84"/>
      <c r="ML57" s="84"/>
      <c r="MM57" s="84"/>
      <c r="MN57" s="84"/>
      <c r="MO57" s="84"/>
      <c r="MP57" s="84"/>
      <c r="MQ57" s="84"/>
      <c r="MR57" s="84"/>
      <c r="MS57" s="84"/>
      <c r="MT57" s="84"/>
      <c r="MU57" s="84"/>
      <c r="MV57" s="84"/>
      <c r="MW57" s="84"/>
      <c r="MX57" s="84"/>
      <c r="MY57" s="84"/>
      <c r="MZ57" s="84"/>
      <c r="NA57" s="84"/>
      <c r="NB57" s="84"/>
      <c r="NC57" s="84"/>
      <c r="ND57" s="84"/>
      <c r="NE57" s="84"/>
      <c r="NF57" s="84"/>
      <c r="NG57" s="84"/>
      <c r="NH57" s="84"/>
      <c r="NI57" s="84"/>
      <c r="NJ57" s="84"/>
      <c r="NK57" s="84"/>
      <c r="NL57" s="84"/>
      <c r="NM57" s="84"/>
      <c r="NN57" s="84"/>
      <c r="NO57" s="84"/>
      <c r="NP57" s="84"/>
      <c r="NQ57" s="84"/>
      <c r="NR57" s="84"/>
      <c r="NS57" s="84"/>
      <c r="NT57" s="84"/>
      <c r="NU57" s="84"/>
      <c r="NV57" s="84"/>
      <c r="NW57" s="84"/>
      <c r="NX57" s="84"/>
      <c r="NY57" s="84"/>
      <c r="NZ57" s="84"/>
      <c r="OA57" s="84"/>
      <c r="OB57" s="84"/>
      <c r="OC57" s="84"/>
      <c r="OD57" s="84"/>
      <c r="OE57" s="84"/>
      <c r="OF57" s="84"/>
      <c r="OG57" s="84"/>
      <c r="OH57" s="84"/>
      <c r="OI57" s="84"/>
      <c r="OJ57" s="84"/>
      <c r="OK57" s="84"/>
      <c r="OL57" s="84"/>
      <c r="OM57" s="84"/>
      <c r="ON57" s="84"/>
      <c r="OO57" s="84"/>
      <c r="OP57" s="84"/>
      <c r="OQ57" s="84"/>
      <c r="OR57" s="84"/>
      <c r="OS57" s="84"/>
      <c r="OT57" s="84"/>
      <c r="OU57" s="84"/>
      <c r="OV57" s="84"/>
      <c r="OW57" s="84"/>
      <c r="OX57" s="84"/>
      <c r="OY57" s="84"/>
      <c r="OZ57" s="84"/>
      <c r="PA57" s="84"/>
      <c r="PB57" s="84"/>
      <c r="PC57" s="84"/>
      <c r="PD57" s="84"/>
      <c r="PE57" s="84"/>
      <c r="PF57" s="84"/>
      <c r="PG57" s="84"/>
      <c r="PH57" s="84"/>
      <c r="PI57" s="84"/>
      <c r="PJ57" s="84"/>
      <c r="PK57" s="84"/>
      <c r="PL57" s="84"/>
      <c r="PM57" s="84"/>
      <c r="PN57" s="84"/>
      <c r="PO57" s="84"/>
      <c r="PP57" s="84"/>
      <c r="PQ57" s="84"/>
      <c r="PR57" s="84"/>
      <c r="PS57" s="84"/>
      <c r="PT57" s="84"/>
      <c r="PU57" s="84"/>
      <c r="PV57" s="84"/>
      <c r="PW57" s="84"/>
      <c r="PX57" s="84"/>
      <c r="PY57" s="84"/>
      <c r="PZ57" s="84"/>
      <c r="QA57" s="84"/>
      <c r="QB57" s="84"/>
      <c r="QC57" s="84"/>
      <c r="QD57" s="84"/>
      <c r="QE57" s="84"/>
      <c r="QF57" s="84"/>
      <c r="QG57" s="84"/>
      <c r="QH57" s="84"/>
      <c r="QI57" s="84"/>
      <c r="QJ57" s="84"/>
      <c r="QK57" s="84"/>
      <c r="QL57" s="84"/>
      <c r="QM57" s="84"/>
      <c r="QN57" s="84"/>
      <c r="QO57" s="84"/>
      <c r="QP57" s="84"/>
      <c r="QQ57" s="84"/>
      <c r="QR57" s="84"/>
      <c r="QS57" s="84"/>
      <c r="QT57" s="84"/>
      <c r="QU57" s="84"/>
      <c r="QV57" s="84"/>
      <c r="QW57" s="84"/>
      <c r="QX57" s="84"/>
      <c r="QY57" s="84"/>
      <c r="QZ57" s="84"/>
      <c r="RA57" s="84"/>
      <c r="RB57" s="84"/>
      <c r="RC57" s="84"/>
      <c r="RD57" s="84"/>
      <c r="RE57" s="84"/>
      <c r="RF57" s="84"/>
      <c r="RG57" s="84"/>
      <c r="RH57" s="84"/>
      <c r="RI57" s="84"/>
      <c r="RJ57" s="84"/>
      <c r="RK57" s="84"/>
      <c r="RL57" s="84"/>
      <c r="RM57" s="84"/>
      <c r="RN57" s="84"/>
      <c r="RO57" s="84"/>
      <c r="RP57" s="84"/>
      <c r="RQ57" s="84"/>
      <c r="RR57" s="84"/>
      <c r="RS57" s="84"/>
      <c r="RT57" s="84"/>
      <c r="RU57" s="84"/>
      <c r="RV57" s="84"/>
      <c r="RW57" s="84"/>
      <c r="RX57" s="84"/>
      <c r="RY57" s="84"/>
      <c r="RZ57" s="84"/>
      <c r="SA57" s="84"/>
      <c r="SB57" s="84"/>
      <c r="SC57" s="84"/>
      <c r="SD57" s="84"/>
      <c r="SE57" s="84"/>
      <c r="SF57" s="84"/>
      <c r="SG57" s="84"/>
      <c r="SH57" s="84"/>
      <c r="SI57" s="84"/>
      <c r="SJ57" s="84"/>
      <c r="SK57" s="84"/>
      <c r="SL57" s="84"/>
      <c r="SM57" s="84"/>
      <c r="SN57" s="84"/>
      <c r="SO57" s="84"/>
      <c r="SP57" s="84"/>
      <c r="SQ57" s="84"/>
      <c r="SR57" s="84"/>
      <c r="SS57" s="84"/>
      <c r="ST57" s="84"/>
      <c r="SU57" s="84"/>
      <c r="SV57" s="84"/>
      <c r="SW57" s="84"/>
      <c r="SX57" s="84"/>
      <c r="SY57" s="84"/>
      <c r="SZ57" s="84"/>
      <c r="TA57" s="84"/>
      <c r="TB57" s="84"/>
      <c r="TC57" s="84"/>
      <c r="TD57" s="84"/>
      <c r="TE57" s="84"/>
      <c r="TF57" s="84"/>
      <c r="TG57" s="84"/>
      <c r="TH57" s="84"/>
      <c r="TI57" s="84"/>
      <c r="TJ57" s="84"/>
      <c r="TK57" s="84"/>
      <c r="TL57" s="84"/>
      <c r="TM57" s="84"/>
      <c r="TN57" s="84"/>
      <c r="TO57" s="84"/>
      <c r="TP57" s="84"/>
      <c r="TQ57" s="84"/>
      <c r="TR57" s="84"/>
      <c r="TS57" s="84"/>
      <c r="TT57" s="84"/>
      <c r="TU57" s="84"/>
      <c r="TV57" s="84"/>
      <c r="TW57" s="84"/>
      <c r="TX57" s="84"/>
      <c r="TY57" s="84"/>
      <c r="TZ57" s="84"/>
      <c r="UA57" s="84"/>
      <c r="UB57" s="84"/>
      <c r="UC57" s="84"/>
      <c r="UD57" s="84"/>
      <c r="UE57" s="84"/>
      <c r="UF57" s="84"/>
      <c r="UG57" s="84"/>
      <c r="UH57" s="84"/>
      <c r="UI57" s="84"/>
      <c r="UJ57" s="84"/>
      <c r="UK57" s="84"/>
      <c r="UL57" s="84"/>
      <c r="UM57" s="84"/>
      <c r="UN57" s="84"/>
      <c r="UO57" s="84"/>
      <c r="UP57" s="84"/>
      <c r="UQ57" s="84"/>
      <c r="UR57" s="84"/>
      <c r="US57" s="84"/>
      <c r="UT57" s="84"/>
      <c r="UU57" s="84"/>
      <c r="UV57" s="84"/>
      <c r="UW57" s="84"/>
      <c r="UX57" s="84"/>
      <c r="UY57" s="84"/>
      <c r="UZ57" s="84"/>
      <c r="VA57" s="84"/>
      <c r="VB57" s="84"/>
      <c r="VC57" s="84"/>
      <c r="VD57" s="84"/>
      <c r="VE57" s="84"/>
      <c r="VF57" s="84"/>
      <c r="VG57" s="84"/>
      <c r="VH57" s="84"/>
      <c r="VI57" s="84"/>
      <c r="VJ57" s="84"/>
      <c r="VK57" s="84"/>
      <c r="VL57" s="84"/>
      <c r="VM57" s="84"/>
      <c r="VN57" s="84"/>
      <c r="VO57" s="84"/>
      <c r="VP57" s="84"/>
      <c r="VQ57" s="84"/>
      <c r="VR57" s="84"/>
      <c r="VS57" s="84"/>
      <c r="VT57" s="84"/>
      <c r="VU57" s="84"/>
      <c r="VV57" s="84"/>
      <c r="VW57" s="84"/>
      <c r="VX57" s="84"/>
      <c r="VY57" s="84"/>
      <c r="VZ57" s="84"/>
      <c r="WA57" s="84"/>
      <c r="WB57" s="84"/>
      <c r="WC57" s="84"/>
      <c r="WD57" s="84"/>
      <c r="WE57" s="84"/>
      <c r="WF57" s="84"/>
      <c r="WG57" s="84"/>
      <c r="WH57" s="84"/>
      <c r="WI57" s="84"/>
      <c r="WJ57" s="84"/>
      <c r="WK57" s="84"/>
      <c r="WL57" s="84"/>
      <c r="WM57" s="84"/>
      <c r="WN57" s="84"/>
      <c r="WO57" s="84"/>
      <c r="WP57" s="84"/>
      <c r="WQ57" s="84"/>
      <c r="WR57" s="84"/>
      <c r="WS57" s="84"/>
      <c r="WT57" s="84"/>
      <c r="WU57" s="84"/>
      <c r="WV57" s="84"/>
      <c r="WW57" s="84"/>
      <c r="WX57" s="84"/>
      <c r="WY57" s="84"/>
      <c r="WZ57" s="84"/>
      <c r="XA57" s="84"/>
      <c r="XB57" s="84"/>
      <c r="XC57" s="84"/>
      <c r="XD57" s="84"/>
      <c r="XE57" s="84"/>
      <c r="XF57" s="84"/>
      <c r="XG57" s="84"/>
      <c r="XH57" s="84"/>
      <c r="XI57" s="84"/>
      <c r="XJ57" s="84"/>
      <c r="XK57" s="84"/>
      <c r="XL57" s="84"/>
      <c r="XM57" s="84"/>
      <c r="XN57" s="84"/>
      <c r="XO57" s="84"/>
      <c r="XP57" s="84"/>
      <c r="XQ57" s="84"/>
      <c r="XR57" s="84"/>
      <c r="XS57" s="84"/>
      <c r="XT57" s="84"/>
      <c r="XU57" s="84"/>
      <c r="XV57" s="84"/>
      <c r="XW57" s="84"/>
      <c r="XX57" s="84"/>
      <c r="XY57" s="84"/>
      <c r="XZ57" s="84"/>
      <c r="YA57" s="84"/>
      <c r="YB57" s="84"/>
      <c r="YC57" s="84"/>
      <c r="YD57" s="84"/>
      <c r="YE57" s="84"/>
      <c r="YF57" s="84"/>
      <c r="YG57" s="84"/>
      <c r="YH57" s="84"/>
      <c r="YI57" s="84"/>
      <c r="YJ57" s="84"/>
      <c r="YK57" s="84"/>
      <c r="YL57" s="84"/>
      <c r="YM57" s="84"/>
      <c r="YN57" s="84"/>
      <c r="YO57" s="84"/>
      <c r="YP57" s="84"/>
      <c r="YQ57" s="84"/>
      <c r="YR57" s="84"/>
      <c r="YS57" s="84"/>
      <c r="YT57" s="84"/>
      <c r="YU57" s="84"/>
      <c r="YV57" s="84"/>
      <c r="YW57" s="84"/>
      <c r="YX57" s="84"/>
      <c r="YY57" s="84"/>
      <c r="YZ57" s="84"/>
      <c r="ZA57" s="84"/>
      <c r="ZB57" s="84"/>
      <c r="ZC57" s="84"/>
      <c r="ZD57" s="84"/>
      <c r="ZE57" s="84"/>
      <c r="ZF57" s="84"/>
      <c r="ZG57" s="84"/>
      <c r="ZH57" s="84"/>
      <c r="ZI57" s="84"/>
      <c r="ZJ57" s="84"/>
      <c r="ZK57" s="84"/>
      <c r="ZL57" s="84"/>
      <c r="ZM57" s="84"/>
      <c r="ZN57" s="84"/>
      <c r="ZO57" s="84"/>
      <c r="ZP57" s="84"/>
      <c r="ZQ57" s="84"/>
      <c r="ZR57" s="84"/>
      <c r="ZS57" s="84"/>
      <c r="ZT57" s="84"/>
      <c r="ZU57" s="84"/>
      <c r="ZV57" s="84"/>
      <c r="ZW57" s="84"/>
      <c r="ZX57" s="84"/>
      <c r="ZY57" s="84"/>
      <c r="ZZ57" s="84"/>
      <c r="AAA57" s="84"/>
      <c r="AAB57" s="84"/>
      <c r="AAC57" s="84"/>
      <c r="AAD57" s="84"/>
      <c r="AAE57" s="84"/>
      <c r="AAF57" s="84"/>
      <c r="AAG57" s="84"/>
      <c r="AAH57" s="84"/>
      <c r="AAI57" s="84"/>
      <c r="AAJ57" s="84"/>
      <c r="AAK57" s="84"/>
      <c r="AAL57" s="84"/>
      <c r="AAM57" s="84"/>
      <c r="AAN57" s="84"/>
      <c r="AAO57" s="84"/>
      <c r="AAP57" s="84"/>
      <c r="AAQ57" s="84"/>
      <c r="AAR57" s="84"/>
      <c r="AAS57" s="84"/>
      <c r="AAT57" s="84"/>
      <c r="AAU57" s="84"/>
      <c r="AAV57" s="84"/>
      <c r="AAW57" s="84"/>
      <c r="AAX57" s="84"/>
      <c r="AAY57" s="84"/>
      <c r="AAZ57" s="84"/>
      <c r="ABA57" s="84"/>
      <c r="ABB57" s="84"/>
      <c r="ABC57" s="84"/>
      <c r="ABD57" s="84"/>
      <c r="ABE57" s="84"/>
      <c r="ABF57" s="84"/>
      <c r="ABG57" s="84"/>
      <c r="ABH57" s="84"/>
      <c r="ABI57" s="84"/>
      <c r="ABJ57" s="84"/>
      <c r="ABK57" s="84"/>
      <c r="ABL57" s="84"/>
      <c r="ABM57" s="84"/>
      <c r="ABN57" s="84"/>
      <c r="ABO57" s="84"/>
      <c r="ABP57" s="84"/>
      <c r="ABQ57" s="84"/>
      <c r="ABR57" s="84"/>
      <c r="ABS57" s="84"/>
      <c r="ABT57" s="84"/>
      <c r="ABU57" s="84"/>
      <c r="ABV57" s="84"/>
      <c r="ABW57" s="84"/>
      <c r="ABX57" s="84"/>
      <c r="ABY57" s="84"/>
      <c r="ABZ57" s="84"/>
      <c r="ACA57" s="84"/>
      <c r="ACB57" s="84"/>
      <c r="ACC57" s="84"/>
      <c r="ACD57" s="84"/>
      <c r="ACE57" s="84"/>
      <c r="ACF57" s="84"/>
      <c r="ACG57" s="84"/>
      <c r="ACH57" s="84"/>
      <c r="ACI57" s="84"/>
      <c r="ACJ57" s="84"/>
      <c r="ACK57" s="84"/>
      <c r="ACL57" s="84"/>
      <c r="ACM57" s="84"/>
      <c r="ACN57" s="84"/>
      <c r="ACO57" s="84"/>
      <c r="ACP57" s="84"/>
      <c r="ACQ57" s="84"/>
      <c r="ACR57" s="84"/>
      <c r="ACS57" s="84"/>
      <c r="ACT57" s="84"/>
      <c r="ACU57" s="84"/>
      <c r="ACV57" s="84"/>
      <c r="ACW57" s="84"/>
      <c r="ACX57" s="84"/>
      <c r="ACY57" s="84"/>
      <c r="ACZ57" s="84"/>
      <c r="ADA57" s="84"/>
      <c r="ADB57" s="84"/>
      <c r="ADC57" s="84"/>
      <c r="ADD57" s="84"/>
      <c r="ADE57" s="84"/>
      <c r="ADF57" s="84"/>
      <c r="ADG57" s="84"/>
      <c r="ADH57" s="84"/>
      <c r="ADI57" s="84"/>
      <c r="ADJ57" s="84"/>
      <c r="ADK57" s="84"/>
      <c r="ADL57" s="84"/>
      <c r="ADM57" s="84"/>
      <c r="ADN57" s="84"/>
      <c r="ADO57" s="84"/>
      <c r="ADP57" s="84"/>
      <c r="ADQ57" s="84"/>
      <c r="ADR57" s="84"/>
      <c r="ADS57" s="84"/>
      <c r="ADT57" s="84"/>
      <c r="ADU57" s="84"/>
      <c r="ADV57" s="84"/>
      <c r="ADW57" s="84"/>
      <c r="ADX57" s="84"/>
      <c r="ADY57" s="84"/>
      <c r="ADZ57" s="84"/>
      <c r="AEA57" s="84"/>
      <c r="AEB57" s="84"/>
      <c r="AEC57" s="84"/>
      <c r="AED57" s="84"/>
      <c r="AEE57" s="84"/>
      <c r="AEF57" s="84"/>
      <c r="AEG57" s="84"/>
      <c r="AEH57" s="84"/>
      <c r="AEI57" s="84"/>
      <c r="AEJ57" s="84"/>
      <c r="AEK57" s="84"/>
      <c r="AEL57" s="84"/>
      <c r="AEM57" s="84"/>
      <c r="AEN57" s="84"/>
      <c r="AEO57" s="84"/>
      <c r="AEP57" s="84"/>
      <c r="AEQ57" s="84"/>
      <c r="AER57" s="84"/>
      <c r="AES57" s="84"/>
      <c r="AET57" s="84"/>
      <c r="AEU57" s="84"/>
      <c r="AEV57" s="84"/>
      <c r="AEW57" s="84"/>
      <c r="AEX57" s="84"/>
      <c r="AEY57" s="84"/>
      <c r="AEZ57" s="84"/>
      <c r="AFA57" s="84"/>
      <c r="AFB57" s="84"/>
      <c r="AFC57" s="84"/>
      <c r="AFD57" s="84"/>
      <c r="AFE57" s="84"/>
      <c r="AFF57" s="84"/>
      <c r="AFG57" s="84"/>
      <c r="AFH57" s="84"/>
      <c r="AFI57" s="84"/>
      <c r="AFJ57" s="84"/>
      <c r="AFK57" s="84"/>
      <c r="AFL57" s="84"/>
      <c r="AFM57" s="84"/>
      <c r="AFN57" s="84"/>
      <c r="AFO57" s="84"/>
      <c r="AFP57" s="84"/>
      <c r="AFQ57" s="84"/>
      <c r="AFR57" s="84"/>
      <c r="AFS57" s="84"/>
      <c r="AFT57" s="84"/>
      <c r="AFU57" s="84"/>
      <c r="AFV57" s="84"/>
      <c r="AFW57" s="84"/>
      <c r="AFX57" s="84"/>
      <c r="AFY57" s="84"/>
      <c r="AFZ57" s="84"/>
      <c r="AGA57" s="84"/>
      <c r="AGB57" s="84"/>
      <c r="AGC57" s="84"/>
      <c r="AGD57" s="84"/>
      <c r="AGE57" s="84"/>
      <c r="AGF57" s="84"/>
      <c r="AGG57" s="84"/>
      <c r="AGH57" s="84"/>
      <c r="AGI57" s="84"/>
      <c r="AGJ57" s="84"/>
      <c r="AGK57" s="84"/>
      <c r="AGL57" s="84"/>
      <c r="AGM57" s="84"/>
      <c r="AGN57" s="84"/>
      <c r="AGO57" s="84"/>
      <c r="AGP57" s="84"/>
      <c r="AGQ57" s="84"/>
      <c r="AGR57" s="84"/>
      <c r="AGS57" s="84"/>
      <c r="AGT57" s="84"/>
      <c r="AGU57" s="84"/>
      <c r="AGV57" s="84"/>
      <c r="AGW57" s="84"/>
      <c r="AGX57" s="84"/>
      <c r="AGY57" s="84"/>
      <c r="AGZ57" s="84"/>
      <c r="AHA57" s="84"/>
      <c r="AHB57" s="84"/>
      <c r="AHC57" s="84"/>
      <c r="AHD57" s="84"/>
      <c r="AHE57" s="84"/>
      <c r="AHF57" s="84"/>
      <c r="AHG57" s="84"/>
      <c r="AHH57" s="84"/>
      <c r="AHI57" s="84"/>
      <c r="AHJ57" s="84"/>
      <c r="AHK57" s="84"/>
      <c r="AHL57" s="84"/>
      <c r="AHM57" s="84"/>
      <c r="AHN57" s="84"/>
      <c r="AHO57" s="84"/>
      <c r="AHP57" s="84"/>
      <c r="AHQ57" s="84"/>
      <c r="AHR57" s="84"/>
      <c r="AHS57" s="84"/>
      <c r="AHT57" s="84"/>
      <c r="AHU57" s="84"/>
      <c r="AHV57" s="84"/>
      <c r="AHW57" s="84"/>
      <c r="AHX57" s="84"/>
      <c r="AHY57" s="84"/>
      <c r="AHZ57" s="84"/>
      <c r="AIA57" s="84"/>
      <c r="AIB57" s="84"/>
      <c r="AIC57" s="84"/>
      <c r="AID57" s="84"/>
      <c r="AIE57" s="84"/>
      <c r="AIF57" s="84"/>
      <c r="AIG57" s="84"/>
      <c r="AIH57" s="84"/>
      <c r="AII57" s="84"/>
      <c r="AIJ57" s="84"/>
      <c r="AIK57" s="84"/>
      <c r="AIL57" s="84"/>
      <c r="AIM57" s="84"/>
      <c r="AIN57" s="84"/>
      <c r="AIO57" s="84"/>
      <c r="AIP57" s="84"/>
      <c r="AIQ57" s="84"/>
      <c r="AIR57" s="84"/>
      <c r="AIS57" s="84"/>
      <c r="AIT57" s="84"/>
      <c r="AIU57" s="84"/>
      <c r="AIV57" s="84"/>
      <c r="AIW57" s="84"/>
      <c r="AIX57" s="84"/>
      <c r="AIY57" s="84"/>
      <c r="AIZ57" s="84"/>
      <c r="AJA57" s="84"/>
      <c r="AJB57" s="84"/>
      <c r="AJC57" s="84"/>
      <c r="AJD57" s="84"/>
      <c r="AJE57" s="84"/>
      <c r="AJF57" s="84"/>
      <c r="AJG57" s="84"/>
      <c r="AJH57" s="84"/>
      <c r="AJI57" s="84"/>
      <c r="AJJ57" s="84"/>
      <c r="AJK57" s="84"/>
      <c r="AJL57" s="84"/>
      <c r="AJM57" s="84"/>
      <c r="AJN57" s="84"/>
      <c r="AJO57" s="84"/>
      <c r="AJP57" s="84"/>
      <c r="AJQ57" s="84"/>
      <c r="AJR57" s="84"/>
      <c r="AJS57" s="84"/>
      <c r="AJT57" s="84"/>
      <c r="AJU57" s="84"/>
      <c r="AJV57" s="84"/>
      <c r="AJW57" s="84"/>
      <c r="AJX57" s="84"/>
      <c r="AJY57" s="84"/>
      <c r="AJZ57" s="84"/>
      <c r="AKA57" s="84"/>
      <c r="AKB57" s="84"/>
      <c r="AKC57" s="84"/>
      <c r="AKD57" s="84"/>
      <c r="AKE57" s="84"/>
      <c r="AKF57" s="84"/>
      <c r="AKG57" s="84"/>
      <c r="AKH57" s="84"/>
      <c r="AKI57" s="84"/>
      <c r="AKJ57" s="84"/>
      <c r="AKK57" s="84"/>
      <c r="AKL57" s="84"/>
      <c r="AKM57" s="84"/>
      <c r="AKN57" s="84"/>
      <c r="AKO57" s="84"/>
      <c r="AKP57" s="84"/>
      <c r="AKQ57" s="84"/>
      <c r="AKR57" s="84"/>
      <c r="AKS57" s="84"/>
      <c r="AKT57" s="84"/>
      <c r="AKU57" s="84"/>
      <c r="AKV57" s="84"/>
      <c r="AKW57" s="84"/>
      <c r="AKX57" s="84"/>
      <c r="AKY57" s="84"/>
      <c r="AKZ57" s="84"/>
      <c r="ALA57" s="84"/>
      <c r="ALB57" s="84"/>
      <c r="ALC57" s="84"/>
      <c r="ALD57" s="84"/>
      <c r="ALE57" s="84"/>
      <c r="ALF57" s="84"/>
      <c r="ALG57" s="84"/>
      <c r="ALH57" s="84"/>
      <c r="ALI57" s="84"/>
      <c r="ALJ57" s="84"/>
      <c r="ALK57" s="84"/>
      <c r="ALL57" s="84"/>
      <c r="ALM57" s="84"/>
      <c r="ALN57" s="84"/>
      <c r="ALO57" s="84"/>
      <c r="ALP57" s="84"/>
      <c r="ALQ57" s="84"/>
      <c r="ALR57" s="84"/>
      <c r="ALS57" s="84"/>
      <c r="ALT57" s="84"/>
      <c r="ALU57" s="84"/>
      <c r="ALV57" s="84"/>
      <c r="ALW57" s="84"/>
      <c r="ALX57" s="84"/>
      <c r="ALY57" s="84"/>
      <c r="ALZ57" s="84"/>
      <c r="AMA57" s="84"/>
      <c r="AMB57" s="84"/>
      <c r="AMC57" s="84"/>
      <c r="AMD57" s="84"/>
      <c r="AME57" s="84"/>
      <c r="AMF57" s="84"/>
      <c r="AMG57" s="84"/>
      <c r="AMH57" s="84"/>
      <c r="AMI57" s="84"/>
      <c r="AMJ57" s="84"/>
      <c r="AMK57" s="84"/>
    </row>
    <row r="58" spans="1:1025" ht="75.75" customHeight="1" x14ac:dyDescent="0.25">
      <c r="A58" s="13" t="s">
        <v>61</v>
      </c>
      <c r="B58" s="13" t="s">
        <v>62</v>
      </c>
      <c r="C58" s="13" t="s">
        <v>63</v>
      </c>
      <c r="D58" s="9" t="s">
        <v>100</v>
      </c>
      <c r="E58" s="12" t="s">
        <v>196</v>
      </c>
      <c r="F58" s="33" t="s">
        <v>102</v>
      </c>
      <c r="G58" s="3">
        <f t="shared" si="9"/>
        <v>1110000</v>
      </c>
      <c r="H58" s="21">
        <f>400000+200000+450000+60000</f>
        <v>1110000</v>
      </c>
      <c r="I58" s="22">
        <v>0</v>
      </c>
      <c r="J58" s="21">
        <v>0</v>
      </c>
      <c r="K58" s="23"/>
    </row>
    <row r="59" spans="1:1025" ht="35.25" customHeight="1" x14ac:dyDescent="0.25">
      <c r="A59" s="87" t="s">
        <v>185</v>
      </c>
      <c r="B59" s="87" t="s">
        <v>186</v>
      </c>
      <c r="C59" s="88" t="s">
        <v>64</v>
      </c>
      <c r="D59" s="89" t="s">
        <v>187</v>
      </c>
      <c r="E59" s="86"/>
      <c r="F59" s="39"/>
      <c r="G59" s="90">
        <f>G63</f>
        <v>79785</v>
      </c>
      <c r="H59" s="90">
        <f t="shared" ref="H59:J59" si="12">H63</f>
        <v>0</v>
      </c>
      <c r="I59" s="90">
        <f t="shared" si="12"/>
        <v>79785</v>
      </c>
      <c r="J59" s="90">
        <f t="shared" si="12"/>
        <v>79785</v>
      </c>
      <c r="K59" s="23"/>
    </row>
    <row r="60" spans="1:1025" ht="27.75" customHeight="1" x14ac:dyDescent="0.25">
      <c r="A60" s="116" t="s">
        <v>78</v>
      </c>
      <c r="B60" s="116" t="s">
        <v>11</v>
      </c>
      <c r="C60" s="116" t="s">
        <v>12</v>
      </c>
      <c r="D60" s="116" t="s">
        <v>80</v>
      </c>
      <c r="E60" s="117" t="s">
        <v>81</v>
      </c>
      <c r="F60" s="118" t="s">
        <v>82</v>
      </c>
      <c r="G60" s="116" t="s">
        <v>1</v>
      </c>
      <c r="H60" s="116" t="s">
        <v>10</v>
      </c>
      <c r="I60" s="116" t="s">
        <v>2</v>
      </c>
      <c r="J60" s="116"/>
      <c r="K60" s="23"/>
    </row>
    <row r="61" spans="1:1025" ht="128.25" customHeight="1" x14ac:dyDescent="0.25">
      <c r="A61" s="116"/>
      <c r="B61" s="116"/>
      <c r="C61" s="116"/>
      <c r="D61" s="116"/>
      <c r="E61" s="117"/>
      <c r="F61" s="118"/>
      <c r="G61" s="116"/>
      <c r="H61" s="116"/>
      <c r="I61" s="63" t="s">
        <v>3</v>
      </c>
      <c r="J61" s="13" t="s">
        <v>13</v>
      </c>
      <c r="K61" s="23"/>
    </row>
    <row r="62" spans="1:1025" x14ac:dyDescent="0.25">
      <c r="A62" s="13" t="s">
        <v>4</v>
      </c>
      <c r="B62" s="13" t="s">
        <v>5</v>
      </c>
      <c r="C62" s="13" t="s">
        <v>6</v>
      </c>
      <c r="D62" s="13" t="s">
        <v>7</v>
      </c>
      <c r="E62" s="64" t="s">
        <v>8</v>
      </c>
      <c r="F62" s="31" t="s">
        <v>9</v>
      </c>
      <c r="G62" s="13" t="s">
        <v>83</v>
      </c>
      <c r="H62" s="13" t="s">
        <v>84</v>
      </c>
      <c r="I62" s="63" t="s">
        <v>85</v>
      </c>
      <c r="J62" s="65" t="s">
        <v>86</v>
      </c>
      <c r="K62" s="23"/>
    </row>
    <row r="63" spans="1:1025" ht="61.5" customHeight="1" x14ac:dyDescent="0.25">
      <c r="A63" s="76"/>
      <c r="B63" s="76"/>
      <c r="C63" s="76"/>
      <c r="D63" s="77"/>
      <c r="E63" s="77" t="str">
        <f>E17</f>
        <v>Програма розвитку охорони здоров’я   Білозірської сільської територіальної громади на 2021-2025 роки (зі змінами)</v>
      </c>
      <c r="F63" s="38" t="str">
        <f>F17</f>
        <v>рішення сільської ради від 22.12.2020 року № 4-23/VIII, зміни від 22.12.2021 № 25-18/VIII, 30.01.2023 №46-4/VIII, 28.02.2023 № 47-3/VIII</v>
      </c>
      <c r="G63" s="16">
        <f t="shared" ref="G63" si="13">H63+I63</f>
        <v>79785</v>
      </c>
      <c r="H63" s="71">
        <v>0</v>
      </c>
      <c r="I63" s="22">
        <v>79785</v>
      </c>
      <c r="J63" s="71">
        <f>I63</f>
        <v>79785</v>
      </c>
      <c r="K63" s="23"/>
    </row>
    <row r="64" spans="1:1025" ht="51.75" customHeight="1" x14ac:dyDescent="0.25">
      <c r="A64" s="70" t="s">
        <v>139</v>
      </c>
      <c r="B64" s="13">
        <v>7680</v>
      </c>
      <c r="C64" s="70" t="s">
        <v>64</v>
      </c>
      <c r="D64" s="9" t="s">
        <v>140</v>
      </c>
      <c r="E64" s="12" t="s">
        <v>141</v>
      </c>
      <c r="F64" s="33" t="s">
        <v>183</v>
      </c>
      <c r="G64" s="3">
        <f t="shared" si="9"/>
        <v>14500</v>
      </c>
      <c r="H64" s="21">
        <v>14500</v>
      </c>
      <c r="I64" s="22">
        <v>0</v>
      </c>
      <c r="J64" s="21">
        <v>0</v>
      </c>
      <c r="K64" s="23"/>
    </row>
    <row r="65" spans="1:1025" s="17" customFormat="1" ht="28.5" customHeight="1" x14ac:dyDescent="0.25">
      <c r="A65" s="11"/>
      <c r="B65" s="11">
        <v>8000</v>
      </c>
      <c r="C65" s="26"/>
      <c r="D65" s="18" t="s">
        <v>119</v>
      </c>
      <c r="E65" s="20"/>
      <c r="F65" s="34"/>
      <c r="G65" s="3">
        <f>G66+G68+G69+G71</f>
        <v>3114288</v>
      </c>
      <c r="H65" s="3">
        <f>H66+H68+H69+H71</f>
        <v>804688</v>
      </c>
      <c r="I65" s="3">
        <f>I66+I68+I69+I71</f>
        <v>2309600</v>
      </c>
      <c r="J65" s="3">
        <f>J66+J68+J69+J71</f>
        <v>2309600</v>
      </c>
      <c r="K65" s="27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5"/>
      <c r="OT65" s="5"/>
      <c r="OU65" s="5"/>
      <c r="OV65" s="5"/>
      <c r="OW65" s="5"/>
      <c r="OX65" s="5"/>
      <c r="OY65" s="5"/>
      <c r="OZ65" s="5"/>
      <c r="PA65" s="5"/>
      <c r="PB65" s="5"/>
      <c r="PC65" s="5"/>
      <c r="PD65" s="5"/>
      <c r="PE65" s="5"/>
      <c r="PF65" s="5"/>
      <c r="PG65" s="5"/>
      <c r="PH65" s="5"/>
      <c r="PI65" s="5"/>
      <c r="PJ65" s="5"/>
      <c r="PK65" s="5"/>
      <c r="PL65" s="5"/>
      <c r="PM65" s="5"/>
      <c r="PN65" s="5"/>
      <c r="PO65" s="5"/>
      <c r="PP65" s="5"/>
      <c r="PQ65" s="5"/>
      <c r="PR65" s="5"/>
      <c r="PS65" s="5"/>
      <c r="PT65" s="5"/>
      <c r="PU65" s="5"/>
      <c r="PV65" s="5"/>
      <c r="PW65" s="5"/>
      <c r="PX65" s="5"/>
      <c r="PY65" s="5"/>
      <c r="PZ65" s="5"/>
      <c r="QA65" s="5"/>
      <c r="QB65" s="5"/>
      <c r="QC65" s="5"/>
      <c r="QD65" s="5"/>
      <c r="QE65" s="5"/>
      <c r="QF65" s="5"/>
      <c r="QG65" s="5"/>
      <c r="QH65" s="5"/>
      <c r="QI65" s="5"/>
      <c r="QJ65" s="5"/>
      <c r="QK65" s="5"/>
      <c r="QL65" s="5"/>
      <c r="QM65" s="5"/>
      <c r="QN65" s="5"/>
      <c r="QO65" s="5"/>
      <c r="QP65" s="5"/>
      <c r="QQ65" s="5"/>
      <c r="QR65" s="5"/>
      <c r="QS65" s="5"/>
      <c r="QT65" s="5"/>
      <c r="QU65" s="5"/>
      <c r="QV65" s="5"/>
      <c r="QW65" s="5"/>
      <c r="QX65" s="5"/>
      <c r="QY65" s="5"/>
      <c r="QZ65" s="5"/>
      <c r="RA65" s="5"/>
      <c r="RB65" s="5"/>
      <c r="RC65" s="5"/>
      <c r="RD65" s="5"/>
      <c r="RE65" s="5"/>
      <c r="RF65" s="5"/>
      <c r="RG65" s="5"/>
      <c r="RH65" s="5"/>
      <c r="RI65" s="5"/>
      <c r="RJ65" s="5"/>
      <c r="RK65" s="5"/>
      <c r="RL65" s="5"/>
      <c r="RM65" s="5"/>
      <c r="RN65" s="5"/>
      <c r="RO65" s="5"/>
      <c r="RP65" s="5"/>
      <c r="RQ65" s="5"/>
      <c r="RR65" s="5"/>
      <c r="RS65" s="5"/>
      <c r="RT65" s="5"/>
      <c r="RU65" s="5"/>
      <c r="RV65" s="5"/>
      <c r="RW65" s="5"/>
      <c r="RX65" s="5"/>
      <c r="RY65" s="5"/>
      <c r="RZ65" s="5"/>
      <c r="SA65" s="5"/>
      <c r="SB65" s="5"/>
      <c r="SC65" s="5"/>
      <c r="SD65" s="5"/>
      <c r="SE65" s="5"/>
      <c r="SF65" s="5"/>
      <c r="SG65" s="5"/>
      <c r="SH65" s="5"/>
      <c r="SI65" s="5"/>
      <c r="SJ65" s="5"/>
      <c r="SK65" s="5"/>
      <c r="SL65" s="5"/>
      <c r="SM65" s="5"/>
      <c r="SN65" s="5"/>
      <c r="SO65" s="5"/>
      <c r="SP65" s="5"/>
      <c r="SQ65" s="5"/>
      <c r="SR65" s="5"/>
      <c r="SS65" s="5"/>
      <c r="ST65" s="5"/>
      <c r="SU65" s="5"/>
      <c r="SV65" s="5"/>
      <c r="SW65" s="5"/>
      <c r="SX65" s="5"/>
      <c r="SY65" s="5"/>
      <c r="SZ65" s="5"/>
      <c r="TA65" s="5"/>
      <c r="TB65" s="5"/>
      <c r="TC65" s="5"/>
      <c r="TD65" s="5"/>
      <c r="TE65" s="5"/>
      <c r="TF65" s="5"/>
      <c r="TG65" s="5"/>
      <c r="TH65" s="5"/>
      <c r="TI65" s="5"/>
      <c r="TJ65" s="5"/>
      <c r="TK65" s="5"/>
      <c r="TL65" s="5"/>
      <c r="TM65" s="5"/>
      <c r="TN65" s="5"/>
      <c r="TO65" s="5"/>
      <c r="TP65" s="5"/>
      <c r="TQ65" s="5"/>
      <c r="TR65" s="5"/>
      <c r="TS65" s="5"/>
      <c r="TT65" s="5"/>
      <c r="TU65" s="5"/>
      <c r="TV65" s="5"/>
      <c r="TW65" s="5"/>
      <c r="TX65" s="5"/>
      <c r="TY65" s="5"/>
      <c r="TZ65" s="5"/>
      <c r="UA65" s="5"/>
      <c r="UB65" s="5"/>
      <c r="UC65" s="5"/>
      <c r="UD65" s="5"/>
      <c r="UE65" s="5"/>
      <c r="UF65" s="5"/>
      <c r="UG65" s="5"/>
      <c r="UH65" s="5"/>
      <c r="UI65" s="5"/>
      <c r="UJ65" s="5"/>
      <c r="UK65" s="5"/>
      <c r="UL65" s="5"/>
      <c r="UM65" s="5"/>
      <c r="UN65" s="5"/>
      <c r="UO65" s="5"/>
      <c r="UP65" s="5"/>
      <c r="UQ65" s="5"/>
      <c r="UR65" s="5"/>
      <c r="US65" s="5"/>
      <c r="UT65" s="5"/>
      <c r="UU65" s="5"/>
      <c r="UV65" s="5"/>
      <c r="UW65" s="5"/>
      <c r="UX65" s="5"/>
      <c r="UY65" s="5"/>
      <c r="UZ65" s="5"/>
      <c r="VA65" s="5"/>
      <c r="VB65" s="5"/>
      <c r="VC65" s="5"/>
      <c r="VD65" s="5"/>
      <c r="VE65" s="5"/>
      <c r="VF65" s="5"/>
      <c r="VG65" s="5"/>
      <c r="VH65" s="5"/>
      <c r="VI65" s="5"/>
      <c r="VJ65" s="5"/>
      <c r="VK65" s="5"/>
      <c r="VL65" s="5"/>
      <c r="VM65" s="5"/>
      <c r="VN65" s="5"/>
      <c r="VO65" s="5"/>
      <c r="VP65" s="5"/>
      <c r="VQ65" s="5"/>
      <c r="VR65" s="5"/>
      <c r="VS65" s="5"/>
      <c r="VT65" s="5"/>
      <c r="VU65" s="5"/>
      <c r="VV65" s="5"/>
      <c r="VW65" s="5"/>
      <c r="VX65" s="5"/>
      <c r="VY65" s="5"/>
      <c r="VZ65" s="5"/>
      <c r="WA65" s="5"/>
      <c r="WB65" s="5"/>
      <c r="WC65" s="5"/>
      <c r="WD65" s="5"/>
      <c r="WE65" s="5"/>
      <c r="WF65" s="5"/>
      <c r="WG65" s="5"/>
      <c r="WH65" s="5"/>
      <c r="WI65" s="5"/>
      <c r="WJ65" s="5"/>
      <c r="WK65" s="5"/>
      <c r="WL65" s="5"/>
      <c r="WM65" s="5"/>
      <c r="WN65" s="5"/>
      <c r="WO65" s="5"/>
      <c r="WP65" s="5"/>
      <c r="WQ65" s="5"/>
      <c r="WR65" s="5"/>
      <c r="WS65" s="5"/>
      <c r="WT65" s="5"/>
      <c r="WU65" s="5"/>
      <c r="WV65" s="5"/>
      <c r="WW65" s="5"/>
      <c r="WX65" s="5"/>
      <c r="WY65" s="5"/>
      <c r="WZ65" s="5"/>
      <c r="XA65" s="5"/>
      <c r="XB65" s="5"/>
      <c r="XC65" s="5"/>
      <c r="XD65" s="5"/>
      <c r="XE65" s="5"/>
      <c r="XF65" s="5"/>
      <c r="XG65" s="5"/>
      <c r="XH65" s="5"/>
      <c r="XI65" s="5"/>
      <c r="XJ65" s="5"/>
      <c r="XK65" s="5"/>
      <c r="XL65" s="5"/>
      <c r="XM65" s="5"/>
      <c r="XN65" s="5"/>
      <c r="XO65" s="5"/>
      <c r="XP65" s="5"/>
      <c r="XQ65" s="5"/>
      <c r="XR65" s="5"/>
      <c r="XS65" s="5"/>
      <c r="XT65" s="5"/>
      <c r="XU65" s="5"/>
      <c r="XV65" s="5"/>
      <c r="XW65" s="5"/>
      <c r="XX65" s="5"/>
      <c r="XY65" s="5"/>
      <c r="XZ65" s="5"/>
      <c r="YA65" s="5"/>
      <c r="YB65" s="5"/>
      <c r="YC65" s="5"/>
      <c r="YD65" s="5"/>
      <c r="YE65" s="5"/>
      <c r="YF65" s="5"/>
      <c r="YG65" s="5"/>
      <c r="YH65" s="5"/>
      <c r="YI65" s="5"/>
      <c r="YJ65" s="5"/>
      <c r="YK65" s="5"/>
      <c r="YL65" s="5"/>
      <c r="YM65" s="5"/>
      <c r="YN65" s="5"/>
      <c r="YO65" s="5"/>
      <c r="YP65" s="5"/>
      <c r="YQ65" s="5"/>
      <c r="YR65" s="5"/>
      <c r="YS65" s="5"/>
      <c r="YT65" s="5"/>
      <c r="YU65" s="5"/>
      <c r="YV65" s="5"/>
      <c r="YW65" s="5"/>
      <c r="YX65" s="5"/>
      <c r="YY65" s="5"/>
      <c r="YZ65" s="5"/>
      <c r="ZA65" s="5"/>
      <c r="ZB65" s="5"/>
      <c r="ZC65" s="5"/>
      <c r="ZD65" s="5"/>
      <c r="ZE65" s="5"/>
      <c r="ZF65" s="5"/>
      <c r="ZG65" s="5"/>
      <c r="ZH65" s="5"/>
      <c r="ZI65" s="5"/>
      <c r="ZJ65" s="5"/>
      <c r="ZK65" s="5"/>
      <c r="ZL65" s="5"/>
      <c r="ZM65" s="5"/>
      <c r="ZN65" s="5"/>
      <c r="ZO65" s="5"/>
      <c r="ZP65" s="5"/>
      <c r="ZQ65" s="5"/>
      <c r="ZR65" s="5"/>
      <c r="ZS65" s="5"/>
      <c r="ZT65" s="5"/>
      <c r="ZU65" s="5"/>
      <c r="ZV65" s="5"/>
      <c r="ZW65" s="5"/>
      <c r="ZX65" s="5"/>
      <c r="ZY65" s="5"/>
      <c r="ZZ65" s="5"/>
      <c r="AAA65" s="5"/>
      <c r="AAB65" s="5"/>
      <c r="AAC65" s="5"/>
      <c r="AAD65" s="5"/>
      <c r="AAE65" s="5"/>
      <c r="AAF65" s="5"/>
      <c r="AAG65" s="5"/>
      <c r="AAH65" s="5"/>
      <c r="AAI65" s="5"/>
      <c r="AAJ65" s="5"/>
      <c r="AAK65" s="5"/>
      <c r="AAL65" s="5"/>
      <c r="AAM65" s="5"/>
      <c r="AAN65" s="5"/>
      <c r="AAO65" s="5"/>
      <c r="AAP65" s="5"/>
      <c r="AAQ65" s="5"/>
      <c r="AAR65" s="5"/>
      <c r="AAS65" s="5"/>
      <c r="AAT65" s="5"/>
      <c r="AAU65" s="5"/>
      <c r="AAV65" s="5"/>
      <c r="AAW65" s="5"/>
      <c r="AAX65" s="5"/>
      <c r="AAY65" s="5"/>
      <c r="AAZ65" s="5"/>
      <c r="ABA65" s="5"/>
      <c r="ABB65" s="5"/>
      <c r="ABC65" s="5"/>
      <c r="ABD65" s="5"/>
      <c r="ABE65" s="5"/>
      <c r="ABF65" s="5"/>
      <c r="ABG65" s="5"/>
      <c r="ABH65" s="5"/>
      <c r="ABI65" s="5"/>
      <c r="ABJ65" s="5"/>
      <c r="ABK65" s="5"/>
      <c r="ABL65" s="5"/>
      <c r="ABM65" s="5"/>
      <c r="ABN65" s="5"/>
      <c r="ABO65" s="5"/>
      <c r="ABP65" s="5"/>
      <c r="ABQ65" s="5"/>
      <c r="ABR65" s="5"/>
      <c r="ABS65" s="5"/>
      <c r="ABT65" s="5"/>
      <c r="ABU65" s="5"/>
      <c r="ABV65" s="5"/>
      <c r="ABW65" s="5"/>
      <c r="ABX65" s="5"/>
      <c r="ABY65" s="5"/>
      <c r="ABZ65" s="5"/>
      <c r="ACA65" s="5"/>
      <c r="ACB65" s="5"/>
      <c r="ACC65" s="5"/>
      <c r="ACD65" s="5"/>
      <c r="ACE65" s="5"/>
      <c r="ACF65" s="5"/>
      <c r="ACG65" s="5"/>
      <c r="ACH65" s="5"/>
      <c r="ACI65" s="5"/>
      <c r="ACJ65" s="5"/>
      <c r="ACK65" s="5"/>
      <c r="ACL65" s="5"/>
      <c r="ACM65" s="5"/>
      <c r="ACN65" s="5"/>
      <c r="ACO65" s="5"/>
      <c r="ACP65" s="5"/>
      <c r="ACQ65" s="5"/>
      <c r="ACR65" s="5"/>
      <c r="ACS65" s="5"/>
      <c r="ACT65" s="5"/>
      <c r="ACU65" s="5"/>
      <c r="ACV65" s="5"/>
      <c r="ACW65" s="5"/>
      <c r="ACX65" s="5"/>
      <c r="ACY65" s="5"/>
      <c r="ACZ65" s="5"/>
      <c r="ADA65" s="5"/>
      <c r="ADB65" s="5"/>
      <c r="ADC65" s="5"/>
      <c r="ADD65" s="5"/>
      <c r="ADE65" s="5"/>
      <c r="ADF65" s="5"/>
      <c r="ADG65" s="5"/>
      <c r="ADH65" s="5"/>
      <c r="ADI65" s="5"/>
      <c r="ADJ65" s="5"/>
      <c r="ADK65" s="5"/>
      <c r="ADL65" s="5"/>
      <c r="ADM65" s="5"/>
      <c r="ADN65" s="5"/>
      <c r="ADO65" s="5"/>
      <c r="ADP65" s="5"/>
      <c r="ADQ65" s="5"/>
      <c r="ADR65" s="5"/>
      <c r="ADS65" s="5"/>
      <c r="ADT65" s="5"/>
      <c r="ADU65" s="5"/>
      <c r="ADV65" s="5"/>
      <c r="ADW65" s="5"/>
      <c r="ADX65" s="5"/>
      <c r="ADY65" s="5"/>
      <c r="ADZ65" s="5"/>
      <c r="AEA65" s="5"/>
      <c r="AEB65" s="5"/>
      <c r="AEC65" s="5"/>
      <c r="AED65" s="5"/>
      <c r="AEE65" s="5"/>
      <c r="AEF65" s="5"/>
      <c r="AEG65" s="5"/>
      <c r="AEH65" s="5"/>
      <c r="AEI65" s="5"/>
      <c r="AEJ65" s="5"/>
      <c r="AEK65" s="5"/>
      <c r="AEL65" s="5"/>
      <c r="AEM65" s="5"/>
      <c r="AEN65" s="5"/>
      <c r="AEO65" s="5"/>
      <c r="AEP65" s="5"/>
      <c r="AEQ65" s="5"/>
      <c r="AER65" s="5"/>
      <c r="AES65" s="5"/>
      <c r="AET65" s="5"/>
      <c r="AEU65" s="5"/>
      <c r="AEV65" s="5"/>
      <c r="AEW65" s="5"/>
      <c r="AEX65" s="5"/>
      <c r="AEY65" s="5"/>
      <c r="AEZ65" s="5"/>
      <c r="AFA65" s="5"/>
      <c r="AFB65" s="5"/>
      <c r="AFC65" s="5"/>
      <c r="AFD65" s="5"/>
      <c r="AFE65" s="5"/>
      <c r="AFF65" s="5"/>
      <c r="AFG65" s="5"/>
      <c r="AFH65" s="5"/>
      <c r="AFI65" s="5"/>
      <c r="AFJ65" s="5"/>
      <c r="AFK65" s="5"/>
      <c r="AFL65" s="5"/>
      <c r="AFM65" s="5"/>
      <c r="AFN65" s="5"/>
      <c r="AFO65" s="5"/>
      <c r="AFP65" s="5"/>
      <c r="AFQ65" s="5"/>
      <c r="AFR65" s="5"/>
      <c r="AFS65" s="5"/>
      <c r="AFT65" s="5"/>
      <c r="AFU65" s="5"/>
      <c r="AFV65" s="5"/>
      <c r="AFW65" s="5"/>
      <c r="AFX65" s="5"/>
      <c r="AFY65" s="5"/>
      <c r="AFZ65" s="5"/>
      <c r="AGA65" s="5"/>
      <c r="AGB65" s="5"/>
      <c r="AGC65" s="5"/>
      <c r="AGD65" s="5"/>
      <c r="AGE65" s="5"/>
      <c r="AGF65" s="5"/>
      <c r="AGG65" s="5"/>
      <c r="AGH65" s="5"/>
      <c r="AGI65" s="5"/>
      <c r="AGJ65" s="5"/>
      <c r="AGK65" s="5"/>
      <c r="AGL65" s="5"/>
      <c r="AGM65" s="5"/>
      <c r="AGN65" s="5"/>
      <c r="AGO65" s="5"/>
      <c r="AGP65" s="5"/>
      <c r="AGQ65" s="5"/>
      <c r="AGR65" s="5"/>
      <c r="AGS65" s="5"/>
      <c r="AGT65" s="5"/>
      <c r="AGU65" s="5"/>
      <c r="AGV65" s="5"/>
      <c r="AGW65" s="5"/>
      <c r="AGX65" s="5"/>
      <c r="AGY65" s="5"/>
      <c r="AGZ65" s="5"/>
      <c r="AHA65" s="5"/>
      <c r="AHB65" s="5"/>
      <c r="AHC65" s="5"/>
      <c r="AHD65" s="5"/>
      <c r="AHE65" s="5"/>
      <c r="AHF65" s="5"/>
      <c r="AHG65" s="5"/>
      <c r="AHH65" s="5"/>
      <c r="AHI65" s="5"/>
      <c r="AHJ65" s="5"/>
      <c r="AHK65" s="5"/>
      <c r="AHL65" s="5"/>
      <c r="AHM65" s="5"/>
      <c r="AHN65" s="5"/>
      <c r="AHO65" s="5"/>
      <c r="AHP65" s="5"/>
      <c r="AHQ65" s="5"/>
      <c r="AHR65" s="5"/>
      <c r="AHS65" s="5"/>
      <c r="AHT65" s="5"/>
      <c r="AHU65" s="5"/>
      <c r="AHV65" s="5"/>
      <c r="AHW65" s="5"/>
      <c r="AHX65" s="5"/>
      <c r="AHY65" s="5"/>
      <c r="AHZ65" s="5"/>
      <c r="AIA65" s="5"/>
      <c r="AIB65" s="5"/>
      <c r="AIC65" s="5"/>
      <c r="AID65" s="5"/>
      <c r="AIE65" s="5"/>
      <c r="AIF65" s="5"/>
      <c r="AIG65" s="5"/>
      <c r="AIH65" s="5"/>
      <c r="AII65" s="5"/>
      <c r="AIJ65" s="5"/>
      <c r="AIK65" s="5"/>
      <c r="AIL65" s="5"/>
      <c r="AIM65" s="5"/>
      <c r="AIN65" s="5"/>
      <c r="AIO65" s="5"/>
      <c r="AIP65" s="5"/>
      <c r="AIQ65" s="5"/>
      <c r="AIR65" s="5"/>
      <c r="AIS65" s="5"/>
      <c r="AIT65" s="5"/>
      <c r="AIU65" s="5"/>
      <c r="AIV65" s="5"/>
      <c r="AIW65" s="5"/>
      <c r="AIX65" s="5"/>
      <c r="AIY65" s="5"/>
      <c r="AIZ65" s="5"/>
      <c r="AJA65" s="5"/>
      <c r="AJB65" s="5"/>
      <c r="AJC65" s="5"/>
      <c r="AJD65" s="5"/>
      <c r="AJE65" s="5"/>
      <c r="AJF65" s="5"/>
      <c r="AJG65" s="5"/>
      <c r="AJH65" s="5"/>
      <c r="AJI65" s="5"/>
      <c r="AJJ65" s="5"/>
      <c r="AJK65" s="5"/>
      <c r="AJL65" s="5"/>
      <c r="AJM65" s="5"/>
      <c r="AJN65" s="5"/>
      <c r="AJO65" s="5"/>
      <c r="AJP65" s="5"/>
      <c r="AJQ65" s="5"/>
      <c r="AJR65" s="5"/>
      <c r="AJS65" s="5"/>
      <c r="AJT65" s="5"/>
      <c r="AJU65" s="5"/>
      <c r="AJV65" s="5"/>
      <c r="AJW65" s="5"/>
      <c r="AJX65" s="5"/>
      <c r="AJY65" s="5"/>
      <c r="AJZ65" s="5"/>
      <c r="AKA65" s="5"/>
      <c r="AKB65" s="5"/>
      <c r="AKC65" s="5"/>
      <c r="AKD65" s="5"/>
      <c r="AKE65" s="5"/>
      <c r="AKF65" s="5"/>
      <c r="AKG65" s="5"/>
      <c r="AKH65" s="5"/>
      <c r="AKI65" s="5"/>
      <c r="AKJ65" s="5"/>
      <c r="AKK65" s="5"/>
      <c r="AKL65" s="5"/>
      <c r="AKM65" s="5"/>
      <c r="AKN65" s="5"/>
      <c r="AKO65" s="5"/>
      <c r="AKP65" s="5"/>
      <c r="AKQ65" s="5"/>
      <c r="AKR65" s="5"/>
      <c r="AKS65" s="5"/>
      <c r="AKT65" s="5"/>
      <c r="AKU65" s="5"/>
      <c r="AKV65" s="5"/>
      <c r="AKW65" s="5"/>
      <c r="AKX65" s="5"/>
      <c r="AKY65" s="5"/>
      <c r="AKZ65" s="5"/>
      <c r="ALA65" s="5"/>
      <c r="ALB65" s="5"/>
      <c r="ALC65" s="5"/>
      <c r="ALD65" s="5"/>
      <c r="ALE65" s="5"/>
      <c r="ALF65" s="5"/>
      <c r="ALG65" s="5"/>
      <c r="ALH65" s="5"/>
      <c r="ALI65" s="5"/>
      <c r="ALJ65" s="5"/>
      <c r="ALK65" s="5"/>
      <c r="ALL65" s="5"/>
      <c r="ALM65" s="5"/>
      <c r="ALN65" s="5"/>
      <c r="ALO65" s="5"/>
      <c r="ALP65" s="5"/>
      <c r="ALQ65" s="5"/>
      <c r="ALR65" s="5"/>
      <c r="ALS65" s="5"/>
      <c r="ALT65" s="5"/>
      <c r="ALU65" s="5"/>
      <c r="ALV65" s="5"/>
      <c r="ALW65" s="5"/>
      <c r="ALX65" s="5"/>
      <c r="ALY65" s="5"/>
      <c r="ALZ65" s="5"/>
      <c r="AMA65" s="5"/>
      <c r="AMB65" s="5"/>
      <c r="AMC65" s="5"/>
      <c r="AMD65" s="5"/>
      <c r="AME65" s="5"/>
      <c r="AMF65" s="5"/>
      <c r="AMG65" s="5"/>
      <c r="AMH65" s="5"/>
      <c r="AMI65" s="5"/>
      <c r="AMJ65" s="5"/>
      <c r="AMK65" s="5"/>
    </row>
    <row r="66" spans="1:1025" ht="42" customHeight="1" x14ac:dyDescent="0.25">
      <c r="A66" s="91" t="s">
        <v>207</v>
      </c>
      <c r="B66" s="76">
        <v>8110</v>
      </c>
      <c r="C66" s="91" t="s">
        <v>122</v>
      </c>
      <c r="D66" s="77" t="s">
        <v>170</v>
      </c>
      <c r="E66" s="86"/>
      <c r="F66" s="38"/>
      <c r="G66" s="16">
        <f>G67</f>
        <v>400000</v>
      </c>
      <c r="H66" s="71">
        <f t="shared" ref="H66:J66" si="14">H67</f>
        <v>0</v>
      </c>
      <c r="I66" s="71">
        <f t="shared" si="14"/>
        <v>400000</v>
      </c>
      <c r="J66" s="71">
        <f t="shared" si="14"/>
        <v>400000</v>
      </c>
      <c r="K66" s="23"/>
    </row>
    <row r="67" spans="1:1025" s="17" customFormat="1" ht="66" customHeight="1" x14ac:dyDescent="0.25">
      <c r="A67" s="10"/>
      <c r="B67" s="10"/>
      <c r="C67" s="92"/>
      <c r="D67" s="14"/>
      <c r="E67" s="86" t="s">
        <v>171</v>
      </c>
      <c r="F67" s="38" t="s">
        <v>172</v>
      </c>
      <c r="G67" s="3">
        <f>H67+I67</f>
        <v>400000</v>
      </c>
      <c r="H67" s="21">
        <v>0</v>
      </c>
      <c r="I67" s="21">
        <f>750000-350000</f>
        <v>400000</v>
      </c>
      <c r="J67" s="21">
        <f>I67</f>
        <v>400000</v>
      </c>
      <c r="K67" s="23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  <c r="OT67" s="5"/>
      <c r="OU67" s="5"/>
      <c r="OV67" s="5"/>
      <c r="OW67" s="5"/>
      <c r="OX67" s="5"/>
      <c r="OY67" s="5"/>
      <c r="OZ67" s="5"/>
      <c r="PA67" s="5"/>
      <c r="PB67" s="5"/>
      <c r="PC67" s="5"/>
      <c r="PD67" s="5"/>
      <c r="PE67" s="5"/>
      <c r="PF67" s="5"/>
      <c r="PG67" s="5"/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5"/>
      <c r="PT67" s="5"/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5"/>
      <c r="QG67" s="5"/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5"/>
      <c r="QT67" s="5"/>
      <c r="QU67" s="5"/>
      <c r="QV67" s="5"/>
      <c r="QW67" s="5"/>
      <c r="QX67" s="5"/>
      <c r="QY67" s="5"/>
      <c r="QZ67" s="5"/>
      <c r="RA67" s="5"/>
      <c r="RB67" s="5"/>
      <c r="RC67" s="5"/>
      <c r="RD67" s="5"/>
      <c r="RE67" s="5"/>
      <c r="RF67" s="5"/>
      <c r="RG67" s="5"/>
      <c r="RH67" s="5"/>
      <c r="RI67" s="5"/>
      <c r="RJ67" s="5"/>
      <c r="RK67" s="5"/>
      <c r="RL67" s="5"/>
      <c r="RM67" s="5"/>
      <c r="RN67" s="5"/>
      <c r="RO67" s="5"/>
      <c r="RP67" s="5"/>
      <c r="RQ67" s="5"/>
      <c r="RR67" s="5"/>
      <c r="RS67" s="5"/>
      <c r="RT67" s="5"/>
      <c r="RU67" s="5"/>
      <c r="RV67" s="5"/>
      <c r="RW67" s="5"/>
      <c r="RX67" s="5"/>
      <c r="RY67" s="5"/>
      <c r="RZ67" s="5"/>
      <c r="SA67" s="5"/>
      <c r="SB67" s="5"/>
      <c r="SC67" s="5"/>
      <c r="SD67" s="5"/>
      <c r="SE67" s="5"/>
      <c r="SF67" s="5"/>
      <c r="SG67" s="5"/>
      <c r="SH67" s="5"/>
      <c r="SI67" s="5"/>
      <c r="SJ67" s="5"/>
      <c r="SK67" s="5"/>
      <c r="SL67" s="5"/>
      <c r="SM67" s="5"/>
      <c r="SN67" s="5"/>
      <c r="SO67" s="5"/>
      <c r="SP67" s="5"/>
      <c r="SQ67" s="5"/>
      <c r="SR67" s="5"/>
      <c r="SS67" s="5"/>
      <c r="ST67" s="5"/>
      <c r="SU67" s="5"/>
      <c r="SV67" s="5"/>
      <c r="SW67" s="5"/>
      <c r="SX67" s="5"/>
      <c r="SY67" s="5"/>
      <c r="SZ67" s="5"/>
      <c r="TA67" s="5"/>
      <c r="TB67" s="5"/>
      <c r="TC67" s="5"/>
      <c r="TD67" s="5"/>
      <c r="TE67" s="5"/>
      <c r="TF67" s="5"/>
      <c r="TG67" s="5"/>
      <c r="TH67" s="5"/>
      <c r="TI67" s="5"/>
      <c r="TJ67" s="5"/>
      <c r="TK67" s="5"/>
      <c r="TL67" s="5"/>
      <c r="TM67" s="5"/>
      <c r="TN67" s="5"/>
      <c r="TO67" s="5"/>
      <c r="TP67" s="5"/>
      <c r="TQ67" s="5"/>
      <c r="TR67" s="5"/>
      <c r="TS67" s="5"/>
      <c r="TT67" s="5"/>
      <c r="TU67" s="5"/>
      <c r="TV67" s="5"/>
      <c r="TW67" s="5"/>
      <c r="TX67" s="5"/>
      <c r="TY67" s="5"/>
      <c r="TZ67" s="5"/>
      <c r="UA67" s="5"/>
      <c r="UB67" s="5"/>
      <c r="UC67" s="5"/>
      <c r="UD67" s="5"/>
      <c r="UE67" s="5"/>
      <c r="UF67" s="5"/>
      <c r="UG67" s="5"/>
      <c r="UH67" s="5"/>
      <c r="UI67" s="5"/>
      <c r="UJ67" s="5"/>
      <c r="UK67" s="5"/>
      <c r="UL67" s="5"/>
      <c r="UM67" s="5"/>
      <c r="UN67" s="5"/>
      <c r="UO67" s="5"/>
      <c r="UP67" s="5"/>
      <c r="UQ67" s="5"/>
      <c r="UR67" s="5"/>
      <c r="US67" s="5"/>
      <c r="UT67" s="5"/>
      <c r="UU67" s="5"/>
      <c r="UV67" s="5"/>
      <c r="UW67" s="5"/>
      <c r="UX67" s="5"/>
      <c r="UY67" s="5"/>
      <c r="UZ67" s="5"/>
      <c r="VA67" s="5"/>
      <c r="VB67" s="5"/>
      <c r="VC67" s="5"/>
      <c r="VD67" s="5"/>
      <c r="VE67" s="5"/>
      <c r="VF67" s="5"/>
      <c r="VG67" s="5"/>
      <c r="VH67" s="5"/>
      <c r="VI67" s="5"/>
      <c r="VJ67" s="5"/>
      <c r="VK67" s="5"/>
      <c r="VL67" s="5"/>
      <c r="VM67" s="5"/>
      <c r="VN67" s="5"/>
      <c r="VO67" s="5"/>
      <c r="VP67" s="5"/>
      <c r="VQ67" s="5"/>
      <c r="VR67" s="5"/>
      <c r="VS67" s="5"/>
      <c r="VT67" s="5"/>
      <c r="VU67" s="5"/>
      <c r="VV67" s="5"/>
      <c r="VW67" s="5"/>
      <c r="VX67" s="5"/>
      <c r="VY67" s="5"/>
      <c r="VZ67" s="5"/>
      <c r="WA67" s="5"/>
      <c r="WB67" s="5"/>
      <c r="WC67" s="5"/>
      <c r="WD67" s="5"/>
      <c r="WE67" s="5"/>
      <c r="WF67" s="5"/>
      <c r="WG67" s="5"/>
      <c r="WH67" s="5"/>
      <c r="WI67" s="5"/>
      <c r="WJ67" s="5"/>
      <c r="WK67" s="5"/>
      <c r="WL67" s="5"/>
      <c r="WM67" s="5"/>
      <c r="WN67" s="5"/>
      <c r="WO67" s="5"/>
      <c r="WP67" s="5"/>
      <c r="WQ67" s="5"/>
      <c r="WR67" s="5"/>
      <c r="WS67" s="5"/>
      <c r="WT67" s="5"/>
      <c r="WU67" s="5"/>
      <c r="WV67" s="5"/>
      <c r="WW67" s="5"/>
      <c r="WX67" s="5"/>
      <c r="WY67" s="5"/>
      <c r="WZ67" s="5"/>
      <c r="XA67" s="5"/>
      <c r="XB67" s="5"/>
      <c r="XC67" s="5"/>
      <c r="XD67" s="5"/>
      <c r="XE67" s="5"/>
      <c r="XF67" s="5"/>
      <c r="XG67" s="5"/>
      <c r="XH67" s="5"/>
      <c r="XI67" s="5"/>
      <c r="XJ67" s="5"/>
      <c r="XK67" s="5"/>
      <c r="XL67" s="5"/>
      <c r="XM67" s="5"/>
      <c r="XN67" s="5"/>
      <c r="XO67" s="5"/>
      <c r="XP67" s="5"/>
      <c r="XQ67" s="5"/>
      <c r="XR67" s="5"/>
      <c r="XS67" s="5"/>
      <c r="XT67" s="5"/>
      <c r="XU67" s="5"/>
      <c r="XV67" s="5"/>
      <c r="XW67" s="5"/>
      <c r="XX67" s="5"/>
      <c r="XY67" s="5"/>
      <c r="XZ67" s="5"/>
      <c r="YA67" s="5"/>
      <c r="YB67" s="5"/>
      <c r="YC67" s="5"/>
      <c r="YD67" s="5"/>
      <c r="YE67" s="5"/>
      <c r="YF67" s="5"/>
      <c r="YG67" s="5"/>
      <c r="YH67" s="5"/>
      <c r="YI67" s="5"/>
      <c r="YJ67" s="5"/>
      <c r="YK67" s="5"/>
      <c r="YL67" s="5"/>
      <c r="YM67" s="5"/>
      <c r="YN67" s="5"/>
      <c r="YO67" s="5"/>
      <c r="YP67" s="5"/>
      <c r="YQ67" s="5"/>
      <c r="YR67" s="5"/>
      <c r="YS67" s="5"/>
      <c r="YT67" s="5"/>
      <c r="YU67" s="5"/>
      <c r="YV67" s="5"/>
      <c r="YW67" s="5"/>
      <c r="YX67" s="5"/>
      <c r="YY67" s="5"/>
      <c r="YZ67" s="5"/>
      <c r="ZA67" s="5"/>
      <c r="ZB67" s="5"/>
      <c r="ZC67" s="5"/>
      <c r="ZD67" s="5"/>
      <c r="ZE67" s="5"/>
      <c r="ZF67" s="5"/>
      <c r="ZG67" s="5"/>
      <c r="ZH67" s="5"/>
      <c r="ZI67" s="5"/>
      <c r="ZJ67" s="5"/>
      <c r="ZK67" s="5"/>
      <c r="ZL67" s="5"/>
      <c r="ZM67" s="5"/>
      <c r="ZN67" s="5"/>
      <c r="ZO67" s="5"/>
      <c r="ZP67" s="5"/>
      <c r="ZQ67" s="5"/>
      <c r="ZR67" s="5"/>
      <c r="ZS67" s="5"/>
      <c r="ZT67" s="5"/>
      <c r="ZU67" s="5"/>
      <c r="ZV67" s="5"/>
      <c r="ZW67" s="5"/>
      <c r="ZX67" s="5"/>
      <c r="ZY67" s="5"/>
      <c r="ZZ67" s="5"/>
      <c r="AAA67" s="5"/>
      <c r="AAB67" s="5"/>
      <c r="AAC67" s="5"/>
      <c r="AAD67" s="5"/>
      <c r="AAE67" s="5"/>
      <c r="AAF67" s="5"/>
      <c r="AAG67" s="5"/>
      <c r="AAH67" s="5"/>
      <c r="AAI67" s="5"/>
      <c r="AAJ67" s="5"/>
      <c r="AAK67" s="5"/>
      <c r="AAL67" s="5"/>
      <c r="AAM67" s="5"/>
      <c r="AAN67" s="5"/>
      <c r="AAO67" s="5"/>
      <c r="AAP67" s="5"/>
      <c r="AAQ67" s="5"/>
      <c r="AAR67" s="5"/>
      <c r="AAS67" s="5"/>
      <c r="AAT67" s="5"/>
      <c r="AAU67" s="5"/>
      <c r="AAV67" s="5"/>
      <c r="AAW67" s="5"/>
      <c r="AAX67" s="5"/>
      <c r="AAY67" s="5"/>
      <c r="AAZ67" s="5"/>
      <c r="ABA67" s="5"/>
      <c r="ABB67" s="5"/>
      <c r="ABC67" s="5"/>
      <c r="ABD67" s="5"/>
      <c r="ABE67" s="5"/>
      <c r="ABF67" s="5"/>
      <c r="ABG67" s="5"/>
      <c r="ABH67" s="5"/>
      <c r="ABI67" s="5"/>
      <c r="ABJ67" s="5"/>
      <c r="ABK67" s="5"/>
      <c r="ABL67" s="5"/>
      <c r="ABM67" s="5"/>
      <c r="ABN67" s="5"/>
      <c r="ABO67" s="5"/>
      <c r="ABP67" s="5"/>
      <c r="ABQ67" s="5"/>
      <c r="ABR67" s="5"/>
      <c r="ABS67" s="5"/>
      <c r="ABT67" s="5"/>
      <c r="ABU67" s="5"/>
      <c r="ABV67" s="5"/>
      <c r="ABW67" s="5"/>
      <c r="ABX67" s="5"/>
      <c r="ABY67" s="5"/>
      <c r="ABZ67" s="5"/>
      <c r="ACA67" s="5"/>
      <c r="ACB67" s="5"/>
      <c r="ACC67" s="5"/>
      <c r="ACD67" s="5"/>
      <c r="ACE67" s="5"/>
      <c r="ACF67" s="5"/>
      <c r="ACG67" s="5"/>
      <c r="ACH67" s="5"/>
      <c r="ACI67" s="5"/>
      <c r="ACJ67" s="5"/>
      <c r="ACK67" s="5"/>
      <c r="ACL67" s="5"/>
      <c r="ACM67" s="5"/>
      <c r="ACN67" s="5"/>
      <c r="ACO67" s="5"/>
      <c r="ACP67" s="5"/>
      <c r="ACQ67" s="5"/>
      <c r="ACR67" s="5"/>
      <c r="ACS67" s="5"/>
      <c r="ACT67" s="5"/>
      <c r="ACU67" s="5"/>
      <c r="ACV67" s="5"/>
      <c r="ACW67" s="5"/>
      <c r="ACX67" s="5"/>
      <c r="ACY67" s="5"/>
      <c r="ACZ67" s="5"/>
      <c r="ADA67" s="5"/>
      <c r="ADB67" s="5"/>
      <c r="ADC67" s="5"/>
      <c r="ADD67" s="5"/>
      <c r="ADE67" s="5"/>
      <c r="ADF67" s="5"/>
      <c r="ADG67" s="5"/>
      <c r="ADH67" s="5"/>
      <c r="ADI67" s="5"/>
      <c r="ADJ67" s="5"/>
      <c r="ADK67" s="5"/>
      <c r="ADL67" s="5"/>
      <c r="ADM67" s="5"/>
      <c r="ADN67" s="5"/>
      <c r="ADO67" s="5"/>
      <c r="ADP67" s="5"/>
      <c r="ADQ67" s="5"/>
      <c r="ADR67" s="5"/>
      <c r="ADS67" s="5"/>
      <c r="ADT67" s="5"/>
      <c r="ADU67" s="5"/>
      <c r="ADV67" s="5"/>
      <c r="ADW67" s="5"/>
      <c r="ADX67" s="5"/>
      <c r="ADY67" s="5"/>
      <c r="ADZ67" s="5"/>
      <c r="AEA67" s="5"/>
      <c r="AEB67" s="5"/>
      <c r="AEC67" s="5"/>
      <c r="AED67" s="5"/>
      <c r="AEE67" s="5"/>
      <c r="AEF67" s="5"/>
      <c r="AEG67" s="5"/>
      <c r="AEH67" s="5"/>
      <c r="AEI67" s="5"/>
      <c r="AEJ67" s="5"/>
      <c r="AEK67" s="5"/>
      <c r="AEL67" s="5"/>
      <c r="AEM67" s="5"/>
      <c r="AEN67" s="5"/>
      <c r="AEO67" s="5"/>
      <c r="AEP67" s="5"/>
      <c r="AEQ67" s="5"/>
      <c r="AER67" s="5"/>
      <c r="AES67" s="5"/>
      <c r="AET67" s="5"/>
      <c r="AEU67" s="5"/>
      <c r="AEV67" s="5"/>
      <c r="AEW67" s="5"/>
      <c r="AEX67" s="5"/>
      <c r="AEY67" s="5"/>
      <c r="AEZ67" s="5"/>
      <c r="AFA67" s="5"/>
      <c r="AFB67" s="5"/>
      <c r="AFC67" s="5"/>
      <c r="AFD67" s="5"/>
      <c r="AFE67" s="5"/>
      <c r="AFF67" s="5"/>
      <c r="AFG67" s="5"/>
      <c r="AFH67" s="5"/>
      <c r="AFI67" s="5"/>
      <c r="AFJ67" s="5"/>
      <c r="AFK67" s="5"/>
      <c r="AFL67" s="5"/>
      <c r="AFM67" s="5"/>
      <c r="AFN67" s="5"/>
      <c r="AFO67" s="5"/>
      <c r="AFP67" s="5"/>
      <c r="AFQ67" s="5"/>
      <c r="AFR67" s="5"/>
      <c r="AFS67" s="5"/>
      <c r="AFT67" s="5"/>
      <c r="AFU67" s="5"/>
      <c r="AFV67" s="5"/>
      <c r="AFW67" s="5"/>
      <c r="AFX67" s="5"/>
      <c r="AFY67" s="5"/>
      <c r="AFZ67" s="5"/>
      <c r="AGA67" s="5"/>
      <c r="AGB67" s="5"/>
      <c r="AGC67" s="5"/>
      <c r="AGD67" s="5"/>
      <c r="AGE67" s="5"/>
      <c r="AGF67" s="5"/>
      <c r="AGG67" s="5"/>
      <c r="AGH67" s="5"/>
      <c r="AGI67" s="5"/>
      <c r="AGJ67" s="5"/>
      <c r="AGK67" s="5"/>
      <c r="AGL67" s="5"/>
      <c r="AGM67" s="5"/>
      <c r="AGN67" s="5"/>
      <c r="AGO67" s="5"/>
      <c r="AGP67" s="5"/>
      <c r="AGQ67" s="5"/>
      <c r="AGR67" s="5"/>
      <c r="AGS67" s="5"/>
      <c r="AGT67" s="5"/>
      <c r="AGU67" s="5"/>
      <c r="AGV67" s="5"/>
      <c r="AGW67" s="5"/>
      <c r="AGX67" s="5"/>
      <c r="AGY67" s="5"/>
      <c r="AGZ67" s="5"/>
      <c r="AHA67" s="5"/>
      <c r="AHB67" s="5"/>
      <c r="AHC67" s="5"/>
      <c r="AHD67" s="5"/>
      <c r="AHE67" s="5"/>
      <c r="AHF67" s="5"/>
      <c r="AHG67" s="5"/>
      <c r="AHH67" s="5"/>
      <c r="AHI67" s="5"/>
      <c r="AHJ67" s="5"/>
      <c r="AHK67" s="5"/>
      <c r="AHL67" s="5"/>
      <c r="AHM67" s="5"/>
      <c r="AHN67" s="5"/>
      <c r="AHO67" s="5"/>
      <c r="AHP67" s="5"/>
      <c r="AHQ67" s="5"/>
      <c r="AHR67" s="5"/>
      <c r="AHS67" s="5"/>
      <c r="AHT67" s="5"/>
      <c r="AHU67" s="5"/>
      <c r="AHV67" s="5"/>
      <c r="AHW67" s="5"/>
      <c r="AHX67" s="5"/>
      <c r="AHY67" s="5"/>
      <c r="AHZ67" s="5"/>
      <c r="AIA67" s="5"/>
      <c r="AIB67" s="5"/>
      <c r="AIC67" s="5"/>
      <c r="AID67" s="5"/>
      <c r="AIE67" s="5"/>
      <c r="AIF67" s="5"/>
      <c r="AIG67" s="5"/>
      <c r="AIH67" s="5"/>
      <c r="AII67" s="5"/>
      <c r="AIJ67" s="5"/>
      <c r="AIK67" s="5"/>
      <c r="AIL67" s="5"/>
      <c r="AIM67" s="5"/>
      <c r="AIN67" s="5"/>
      <c r="AIO67" s="5"/>
      <c r="AIP67" s="5"/>
      <c r="AIQ67" s="5"/>
      <c r="AIR67" s="5"/>
      <c r="AIS67" s="5"/>
      <c r="AIT67" s="5"/>
      <c r="AIU67" s="5"/>
      <c r="AIV67" s="5"/>
      <c r="AIW67" s="5"/>
      <c r="AIX67" s="5"/>
      <c r="AIY67" s="5"/>
      <c r="AIZ67" s="5"/>
      <c r="AJA67" s="5"/>
      <c r="AJB67" s="5"/>
      <c r="AJC67" s="5"/>
      <c r="AJD67" s="5"/>
      <c r="AJE67" s="5"/>
      <c r="AJF67" s="5"/>
      <c r="AJG67" s="5"/>
      <c r="AJH67" s="5"/>
      <c r="AJI67" s="5"/>
      <c r="AJJ67" s="5"/>
      <c r="AJK67" s="5"/>
      <c r="AJL67" s="5"/>
      <c r="AJM67" s="5"/>
      <c r="AJN67" s="5"/>
      <c r="AJO67" s="5"/>
      <c r="AJP67" s="5"/>
      <c r="AJQ67" s="5"/>
      <c r="AJR67" s="5"/>
      <c r="AJS67" s="5"/>
      <c r="AJT67" s="5"/>
      <c r="AJU67" s="5"/>
      <c r="AJV67" s="5"/>
      <c r="AJW67" s="5"/>
      <c r="AJX67" s="5"/>
      <c r="AJY67" s="5"/>
      <c r="AJZ67" s="5"/>
      <c r="AKA67" s="5"/>
      <c r="AKB67" s="5"/>
      <c r="AKC67" s="5"/>
      <c r="AKD67" s="5"/>
      <c r="AKE67" s="5"/>
      <c r="AKF67" s="5"/>
      <c r="AKG67" s="5"/>
      <c r="AKH67" s="5"/>
      <c r="AKI67" s="5"/>
      <c r="AKJ67" s="5"/>
      <c r="AKK67" s="5"/>
      <c r="AKL67" s="5"/>
      <c r="AKM67" s="5"/>
      <c r="AKN67" s="5"/>
      <c r="AKO67" s="5"/>
      <c r="AKP67" s="5"/>
      <c r="AKQ67" s="5"/>
      <c r="AKR67" s="5"/>
      <c r="AKS67" s="5"/>
      <c r="AKT67" s="5"/>
      <c r="AKU67" s="5"/>
      <c r="AKV67" s="5"/>
      <c r="AKW67" s="5"/>
      <c r="AKX67" s="5"/>
      <c r="AKY67" s="5"/>
      <c r="AKZ67" s="5"/>
      <c r="ALA67" s="5"/>
      <c r="ALB67" s="5"/>
      <c r="ALC67" s="5"/>
      <c r="ALD67" s="5"/>
      <c r="ALE67" s="5"/>
      <c r="ALF67" s="5"/>
      <c r="ALG67" s="5"/>
      <c r="ALH67" s="5"/>
      <c r="ALI67" s="5"/>
      <c r="ALJ67" s="5"/>
      <c r="ALK67" s="5"/>
      <c r="ALL67" s="5"/>
      <c r="ALM67" s="5"/>
      <c r="ALN67" s="5"/>
      <c r="ALO67" s="5"/>
      <c r="ALP67" s="5"/>
      <c r="ALQ67" s="5"/>
      <c r="ALR67" s="5"/>
      <c r="ALS67" s="5"/>
      <c r="ALT67" s="5"/>
      <c r="ALU67" s="5"/>
      <c r="ALV67" s="5"/>
      <c r="ALW67" s="5"/>
      <c r="ALX67" s="5"/>
      <c r="ALY67" s="5"/>
      <c r="ALZ67" s="5"/>
      <c r="AMA67" s="5"/>
      <c r="AMB67" s="5"/>
      <c r="AMC67" s="5"/>
      <c r="AMD67" s="5"/>
      <c r="AME67" s="5"/>
      <c r="AMF67" s="5"/>
      <c r="AMG67" s="5"/>
      <c r="AMH67" s="5"/>
      <c r="AMI67" s="5"/>
      <c r="AMJ67" s="5"/>
      <c r="AMK67" s="5"/>
    </row>
    <row r="68" spans="1:1025" ht="39.75" customHeight="1" x14ac:dyDescent="0.25">
      <c r="A68" s="83" t="s">
        <v>120</v>
      </c>
      <c r="B68" s="64" t="s">
        <v>121</v>
      </c>
      <c r="C68" s="64" t="s">
        <v>122</v>
      </c>
      <c r="D68" s="12" t="s">
        <v>123</v>
      </c>
      <c r="E68" s="12" t="s">
        <v>133</v>
      </c>
      <c r="F68" s="37" t="s">
        <v>182</v>
      </c>
      <c r="G68" s="3">
        <f>H68+I68</f>
        <v>716880</v>
      </c>
      <c r="H68" s="21">
        <v>716880</v>
      </c>
      <c r="I68" s="21">
        <v>0</v>
      </c>
      <c r="J68" s="21">
        <v>0</v>
      </c>
      <c r="K68" s="23"/>
    </row>
    <row r="69" spans="1:1025" x14ac:dyDescent="0.25">
      <c r="A69" s="13" t="s">
        <v>65</v>
      </c>
      <c r="B69" s="13" t="s">
        <v>66</v>
      </c>
      <c r="C69" s="13" t="s">
        <v>67</v>
      </c>
      <c r="D69" s="9" t="s">
        <v>68</v>
      </c>
      <c r="E69" s="12"/>
      <c r="F69" s="33"/>
      <c r="G69" s="3">
        <f>H69</f>
        <v>43000</v>
      </c>
      <c r="H69" s="21">
        <f>H70</f>
        <v>43000</v>
      </c>
      <c r="I69" s="21">
        <f t="shared" ref="I69:J69" si="15">I70</f>
        <v>0</v>
      </c>
      <c r="J69" s="21">
        <f t="shared" si="15"/>
        <v>0</v>
      </c>
      <c r="K69" s="23"/>
    </row>
    <row r="70" spans="1:1025" ht="55.5" customHeight="1" x14ac:dyDescent="0.25">
      <c r="A70" s="13"/>
      <c r="B70" s="13"/>
      <c r="C70" s="13"/>
      <c r="D70" s="9"/>
      <c r="E70" s="12" t="s">
        <v>103</v>
      </c>
      <c r="F70" s="33" t="s">
        <v>104</v>
      </c>
      <c r="G70" s="3">
        <f>H70</f>
        <v>43000</v>
      </c>
      <c r="H70" s="21">
        <v>43000</v>
      </c>
      <c r="I70" s="22">
        <v>0</v>
      </c>
      <c r="J70" s="21">
        <v>0</v>
      </c>
      <c r="K70" s="23"/>
    </row>
    <row r="71" spans="1:1025" x14ac:dyDescent="0.25">
      <c r="A71" s="70" t="s">
        <v>167</v>
      </c>
      <c r="B71" s="13">
        <v>8240</v>
      </c>
      <c r="C71" s="13" t="s">
        <v>67</v>
      </c>
      <c r="D71" s="9" t="s">
        <v>168</v>
      </c>
      <c r="E71" s="9"/>
      <c r="F71" s="36"/>
      <c r="G71" s="21">
        <f>SUM(G72:G73)</f>
        <v>1954408</v>
      </c>
      <c r="H71" s="21">
        <f t="shared" ref="H71:J71" si="16">SUM(H72:H73)</f>
        <v>44808</v>
      </c>
      <c r="I71" s="21">
        <f t="shared" si="16"/>
        <v>1909600</v>
      </c>
      <c r="J71" s="21">
        <f t="shared" si="16"/>
        <v>1909600</v>
      </c>
      <c r="K71" s="23"/>
    </row>
    <row r="72" spans="1:1025" ht="63.75" x14ac:dyDescent="0.25">
      <c r="A72" s="91"/>
      <c r="B72" s="76"/>
      <c r="C72" s="76"/>
      <c r="D72" s="77"/>
      <c r="E72" s="77" t="s">
        <v>200</v>
      </c>
      <c r="F72" s="39" t="s">
        <v>201</v>
      </c>
      <c r="G72" s="16">
        <f>H72+I72</f>
        <v>94808</v>
      </c>
      <c r="H72" s="71">
        <f>60000-15192</f>
        <v>44808</v>
      </c>
      <c r="I72" s="71">
        <v>50000</v>
      </c>
      <c r="J72" s="71">
        <v>50000</v>
      </c>
      <c r="K72" s="23"/>
    </row>
    <row r="73" spans="1:1025" ht="38.25" x14ac:dyDescent="0.25">
      <c r="A73" s="91"/>
      <c r="B73" s="76"/>
      <c r="C73" s="76"/>
      <c r="D73" s="77"/>
      <c r="E73" s="9" t="s">
        <v>174</v>
      </c>
      <c r="F73" s="36" t="s">
        <v>211</v>
      </c>
      <c r="G73" s="16">
        <f>H73+I73</f>
        <v>1859600</v>
      </c>
      <c r="H73" s="21">
        <v>0</v>
      </c>
      <c r="I73" s="21">
        <f>1200000+124400+210000+151200-18000+42000+150000</f>
        <v>1859600</v>
      </c>
      <c r="J73" s="21">
        <f>I73</f>
        <v>1859600</v>
      </c>
      <c r="K73" s="23"/>
    </row>
    <row r="74" spans="1:1025" s="17" customFormat="1" ht="39" customHeight="1" x14ac:dyDescent="0.25">
      <c r="A74" s="10">
        <v>1600000</v>
      </c>
      <c r="B74" s="10"/>
      <c r="C74" s="10"/>
      <c r="D74" s="14" t="s">
        <v>197</v>
      </c>
      <c r="E74" s="15"/>
      <c r="F74" s="40"/>
      <c r="G74" s="16">
        <f>G75</f>
        <v>1099578.19</v>
      </c>
      <c r="H74" s="16">
        <f t="shared" ref="H74:J74" si="17">H75</f>
        <v>1087278.19</v>
      </c>
      <c r="I74" s="16">
        <f t="shared" si="17"/>
        <v>12300</v>
      </c>
      <c r="J74" s="16">
        <f t="shared" si="17"/>
        <v>0</v>
      </c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R74" s="5"/>
      <c r="OS74" s="5"/>
      <c r="OT74" s="5"/>
      <c r="OU74" s="5"/>
      <c r="OV74" s="5"/>
      <c r="OW74" s="5"/>
      <c r="OX74" s="5"/>
      <c r="OY74" s="5"/>
      <c r="OZ74" s="5"/>
      <c r="PA74" s="5"/>
      <c r="PB74" s="5"/>
      <c r="PC74" s="5"/>
      <c r="PD74" s="5"/>
      <c r="PE74" s="5"/>
      <c r="PF74" s="5"/>
      <c r="PG74" s="5"/>
      <c r="PH74" s="5"/>
      <c r="PI74" s="5"/>
      <c r="PJ74" s="5"/>
      <c r="PK74" s="5"/>
      <c r="PL74" s="5"/>
      <c r="PM74" s="5"/>
      <c r="PN74" s="5"/>
      <c r="PO74" s="5"/>
      <c r="PP74" s="5"/>
      <c r="PQ74" s="5"/>
      <c r="PR74" s="5"/>
      <c r="PS74" s="5"/>
      <c r="PT74" s="5"/>
      <c r="PU74" s="5"/>
      <c r="PV74" s="5"/>
      <c r="PW74" s="5"/>
      <c r="PX74" s="5"/>
      <c r="PY74" s="5"/>
      <c r="PZ74" s="5"/>
      <c r="QA74" s="5"/>
      <c r="QB74" s="5"/>
      <c r="QC74" s="5"/>
      <c r="QD74" s="5"/>
      <c r="QE74" s="5"/>
      <c r="QF74" s="5"/>
      <c r="QG74" s="5"/>
      <c r="QH74" s="5"/>
      <c r="QI74" s="5"/>
      <c r="QJ74" s="5"/>
      <c r="QK74" s="5"/>
      <c r="QL74" s="5"/>
      <c r="QM74" s="5"/>
      <c r="QN74" s="5"/>
      <c r="QO74" s="5"/>
      <c r="QP74" s="5"/>
      <c r="QQ74" s="5"/>
      <c r="QR74" s="5"/>
      <c r="QS74" s="5"/>
      <c r="QT74" s="5"/>
      <c r="QU74" s="5"/>
      <c r="QV74" s="5"/>
      <c r="QW74" s="5"/>
      <c r="QX74" s="5"/>
      <c r="QY74" s="5"/>
      <c r="QZ74" s="5"/>
      <c r="RA74" s="5"/>
      <c r="RB74" s="5"/>
      <c r="RC74" s="5"/>
      <c r="RD74" s="5"/>
      <c r="RE74" s="5"/>
      <c r="RF74" s="5"/>
      <c r="RG74" s="5"/>
      <c r="RH74" s="5"/>
      <c r="RI74" s="5"/>
      <c r="RJ74" s="5"/>
      <c r="RK74" s="5"/>
      <c r="RL74" s="5"/>
      <c r="RM74" s="5"/>
      <c r="RN74" s="5"/>
      <c r="RO74" s="5"/>
      <c r="RP74" s="5"/>
      <c r="RQ74" s="5"/>
      <c r="RR74" s="5"/>
      <c r="RS74" s="5"/>
      <c r="RT74" s="5"/>
      <c r="RU74" s="5"/>
      <c r="RV74" s="5"/>
      <c r="RW74" s="5"/>
      <c r="RX74" s="5"/>
      <c r="RY74" s="5"/>
      <c r="RZ74" s="5"/>
      <c r="SA74" s="5"/>
      <c r="SB74" s="5"/>
      <c r="SC74" s="5"/>
      <c r="SD74" s="5"/>
      <c r="SE74" s="5"/>
      <c r="SF74" s="5"/>
      <c r="SG74" s="5"/>
      <c r="SH74" s="5"/>
      <c r="SI74" s="5"/>
      <c r="SJ74" s="5"/>
      <c r="SK74" s="5"/>
      <c r="SL74" s="5"/>
      <c r="SM74" s="5"/>
      <c r="SN74" s="5"/>
      <c r="SO74" s="5"/>
      <c r="SP74" s="5"/>
      <c r="SQ74" s="5"/>
      <c r="SR74" s="5"/>
      <c r="SS74" s="5"/>
      <c r="ST74" s="5"/>
      <c r="SU74" s="5"/>
      <c r="SV74" s="5"/>
      <c r="SW74" s="5"/>
      <c r="SX74" s="5"/>
      <c r="SY74" s="5"/>
      <c r="SZ74" s="5"/>
      <c r="TA74" s="5"/>
      <c r="TB74" s="5"/>
      <c r="TC74" s="5"/>
      <c r="TD74" s="5"/>
      <c r="TE74" s="5"/>
      <c r="TF74" s="5"/>
      <c r="TG74" s="5"/>
      <c r="TH74" s="5"/>
      <c r="TI74" s="5"/>
      <c r="TJ74" s="5"/>
      <c r="TK74" s="5"/>
      <c r="TL74" s="5"/>
      <c r="TM74" s="5"/>
      <c r="TN74" s="5"/>
      <c r="TO74" s="5"/>
      <c r="TP74" s="5"/>
      <c r="TQ74" s="5"/>
      <c r="TR74" s="5"/>
      <c r="TS74" s="5"/>
      <c r="TT74" s="5"/>
      <c r="TU74" s="5"/>
      <c r="TV74" s="5"/>
      <c r="TW74" s="5"/>
      <c r="TX74" s="5"/>
      <c r="TY74" s="5"/>
      <c r="TZ74" s="5"/>
      <c r="UA74" s="5"/>
      <c r="UB74" s="5"/>
      <c r="UC74" s="5"/>
      <c r="UD74" s="5"/>
      <c r="UE74" s="5"/>
      <c r="UF74" s="5"/>
      <c r="UG74" s="5"/>
      <c r="UH74" s="5"/>
      <c r="UI74" s="5"/>
      <c r="UJ74" s="5"/>
      <c r="UK74" s="5"/>
      <c r="UL74" s="5"/>
      <c r="UM74" s="5"/>
      <c r="UN74" s="5"/>
      <c r="UO74" s="5"/>
      <c r="UP74" s="5"/>
      <c r="UQ74" s="5"/>
      <c r="UR74" s="5"/>
      <c r="US74" s="5"/>
      <c r="UT74" s="5"/>
      <c r="UU74" s="5"/>
      <c r="UV74" s="5"/>
      <c r="UW74" s="5"/>
      <c r="UX74" s="5"/>
      <c r="UY74" s="5"/>
      <c r="UZ74" s="5"/>
      <c r="VA74" s="5"/>
      <c r="VB74" s="5"/>
      <c r="VC74" s="5"/>
      <c r="VD74" s="5"/>
      <c r="VE74" s="5"/>
      <c r="VF74" s="5"/>
      <c r="VG74" s="5"/>
      <c r="VH74" s="5"/>
      <c r="VI74" s="5"/>
      <c r="VJ74" s="5"/>
      <c r="VK74" s="5"/>
      <c r="VL74" s="5"/>
      <c r="VM74" s="5"/>
      <c r="VN74" s="5"/>
      <c r="VO74" s="5"/>
      <c r="VP74" s="5"/>
      <c r="VQ74" s="5"/>
      <c r="VR74" s="5"/>
      <c r="VS74" s="5"/>
      <c r="VT74" s="5"/>
      <c r="VU74" s="5"/>
      <c r="VV74" s="5"/>
      <c r="VW74" s="5"/>
      <c r="VX74" s="5"/>
      <c r="VY74" s="5"/>
      <c r="VZ74" s="5"/>
      <c r="WA74" s="5"/>
      <c r="WB74" s="5"/>
      <c r="WC74" s="5"/>
      <c r="WD74" s="5"/>
      <c r="WE74" s="5"/>
      <c r="WF74" s="5"/>
      <c r="WG74" s="5"/>
      <c r="WH74" s="5"/>
      <c r="WI74" s="5"/>
      <c r="WJ74" s="5"/>
      <c r="WK74" s="5"/>
      <c r="WL74" s="5"/>
      <c r="WM74" s="5"/>
      <c r="WN74" s="5"/>
      <c r="WO74" s="5"/>
      <c r="WP74" s="5"/>
      <c r="WQ74" s="5"/>
      <c r="WR74" s="5"/>
      <c r="WS74" s="5"/>
      <c r="WT74" s="5"/>
      <c r="WU74" s="5"/>
      <c r="WV74" s="5"/>
      <c r="WW74" s="5"/>
      <c r="WX74" s="5"/>
      <c r="WY74" s="5"/>
      <c r="WZ74" s="5"/>
      <c r="XA74" s="5"/>
      <c r="XB74" s="5"/>
      <c r="XC74" s="5"/>
      <c r="XD74" s="5"/>
      <c r="XE74" s="5"/>
      <c r="XF74" s="5"/>
      <c r="XG74" s="5"/>
      <c r="XH74" s="5"/>
      <c r="XI74" s="5"/>
      <c r="XJ74" s="5"/>
      <c r="XK74" s="5"/>
      <c r="XL74" s="5"/>
      <c r="XM74" s="5"/>
      <c r="XN74" s="5"/>
      <c r="XO74" s="5"/>
      <c r="XP74" s="5"/>
      <c r="XQ74" s="5"/>
      <c r="XR74" s="5"/>
      <c r="XS74" s="5"/>
      <c r="XT74" s="5"/>
      <c r="XU74" s="5"/>
      <c r="XV74" s="5"/>
      <c r="XW74" s="5"/>
      <c r="XX74" s="5"/>
      <c r="XY74" s="5"/>
      <c r="XZ74" s="5"/>
      <c r="YA74" s="5"/>
      <c r="YB74" s="5"/>
      <c r="YC74" s="5"/>
      <c r="YD74" s="5"/>
      <c r="YE74" s="5"/>
      <c r="YF74" s="5"/>
      <c r="YG74" s="5"/>
      <c r="YH74" s="5"/>
      <c r="YI74" s="5"/>
      <c r="YJ74" s="5"/>
      <c r="YK74" s="5"/>
      <c r="YL74" s="5"/>
      <c r="YM74" s="5"/>
      <c r="YN74" s="5"/>
      <c r="YO74" s="5"/>
      <c r="YP74" s="5"/>
      <c r="YQ74" s="5"/>
      <c r="YR74" s="5"/>
      <c r="YS74" s="5"/>
      <c r="YT74" s="5"/>
      <c r="YU74" s="5"/>
      <c r="YV74" s="5"/>
      <c r="YW74" s="5"/>
      <c r="YX74" s="5"/>
      <c r="YY74" s="5"/>
      <c r="YZ74" s="5"/>
      <c r="ZA74" s="5"/>
      <c r="ZB74" s="5"/>
      <c r="ZC74" s="5"/>
      <c r="ZD74" s="5"/>
      <c r="ZE74" s="5"/>
      <c r="ZF74" s="5"/>
      <c r="ZG74" s="5"/>
      <c r="ZH74" s="5"/>
      <c r="ZI74" s="5"/>
      <c r="ZJ74" s="5"/>
      <c r="ZK74" s="5"/>
      <c r="ZL74" s="5"/>
      <c r="ZM74" s="5"/>
      <c r="ZN74" s="5"/>
      <c r="ZO74" s="5"/>
      <c r="ZP74" s="5"/>
      <c r="ZQ74" s="5"/>
      <c r="ZR74" s="5"/>
      <c r="ZS74" s="5"/>
      <c r="ZT74" s="5"/>
      <c r="ZU74" s="5"/>
      <c r="ZV74" s="5"/>
      <c r="ZW74" s="5"/>
      <c r="ZX74" s="5"/>
      <c r="ZY74" s="5"/>
      <c r="ZZ74" s="5"/>
      <c r="AAA74" s="5"/>
      <c r="AAB74" s="5"/>
      <c r="AAC74" s="5"/>
      <c r="AAD74" s="5"/>
      <c r="AAE74" s="5"/>
      <c r="AAF74" s="5"/>
      <c r="AAG74" s="5"/>
      <c r="AAH74" s="5"/>
      <c r="AAI74" s="5"/>
      <c r="AAJ74" s="5"/>
      <c r="AAK74" s="5"/>
      <c r="AAL74" s="5"/>
      <c r="AAM74" s="5"/>
      <c r="AAN74" s="5"/>
      <c r="AAO74" s="5"/>
      <c r="AAP74" s="5"/>
      <c r="AAQ74" s="5"/>
      <c r="AAR74" s="5"/>
      <c r="AAS74" s="5"/>
      <c r="AAT74" s="5"/>
      <c r="AAU74" s="5"/>
      <c r="AAV74" s="5"/>
      <c r="AAW74" s="5"/>
      <c r="AAX74" s="5"/>
      <c r="AAY74" s="5"/>
      <c r="AAZ74" s="5"/>
      <c r="ABA74" s="5"/>
      <c r="ABB74" s="5"/>
      <c r="ABC74" s="5"/>
      <c r="ABD74" s="5"/>
      <c r="ABE74" s="5"/>
      <c r="ABF74" s="5"/>
      <c r="ABG74" s="5"/>
      <c r="ABH74" s="5"/>
      <c r="ABI74" s="5"/>
      <c r="ABJ74" s="5"/>
      <c r="ABK74" s="5"/>
      <c r="ABL74" s="5"/>
      <c r="ABM74" s="5"/>
      <c r="ABN74" s="5"/>
      <c r="ABO74" s="5"/>
      <c r="ABP74" s="5"/>
      <c r="ABQ74" s="5"/>
      <c r="ABR74" s="5"/>
      <c r="ABS74" s="5"/>
      <c r="ABT74" s="5"/>
      <c r="ABU74" s="5"/>
      <c r="ABV74" s="5"/>
      <c r="ABW74" s="5"/>
      <c r="ABX74" s="5"/>
      <c r="ABY74" s="5"/>
      <c r="ABZ74" s="5"/>
      <c r="ACA74" s="5"/>
      <c r="ACB74" s="5"/>
      <c r="ACC74" s="5"/>
      <c r="ACD74" s="5"/>
      <c r="ACE74" s="5"/>
      <c r="ACF74" s="5"/>
      <c r="ACG74" s="5"/>
      <c r="ACH74" s="5"/>
      <c r="ACI74" s="5"/>
      <c r="ACJ74" s="5"/>
      <c r="ACK74" s="5"/>
      <c r="ACL74" s="5"/>
      <c r="ACM74" s="5"/>
      <c r="ACN74" s="5"/>
      <c r="ACO74" s="5"/>
      <c r="ACP74" s="5"/>
      <c r="ACQ74" s="5"/>
      <c r="ACR74" s="5"/>
      <c r="ACS74" s="5"/>
      <c r="ACT74" s="5"/>
      <c r="ACU74" s="5"/>
      <c r="ACV74" s="5"/>
      <c r="ACW74" s="5"/>
      <c r="ACX74" s="5"/>
      <c r="ACY74" s="5"/>
      <c r="ACZ74" s="5"/>
      <c r="ADA74" s="5"/>
      <c r="ADB74" s="5"/>
      <c r="ADC74" s="5"/>
      <c r="ADD74" s="5"/>
      <c r="ADE74" s="5"/>
      <c r="ADF74" s="5"/>
      <c r="ADG74" s="5"/>
      <c r="ADH74" s="5"/>
      <c r="ADI74" s="5"/>
      <c r="ADJ74" s="5"/>
      <c r="ADK74" s="5"/>
      <c r="ADL74" s="5"/>
      <c r="ADM74" s="5"/>
      <c r="ADN74" s="5"/>
      <c r="ADO74" s="5"/>
      <c r="ADP74" s="5"/>
      <c r="ADQ74" s="5"/>
      <c r="ADR74" s="5"/>
      <c r="ADS74" s="5"/>
      <c r="ADT74" s="5"/>
      <c r="ADU74" s="5"/>
      <c r="ADV74" s="5"/>
      <c r="ADW74" s="5"/>
      <c r="ADX74" s="5"/>
      <c r="ADY74" s="5"/>
      <c r="ADZ74" s="5"/>
      <c r="AEA74" s="5"/>
      <c r="AEB74" s="5"/>
      <c r="AEC74" s="5"/>
      <c r="AED74" s="5"/>
      <c r="AEE74" s="5"/>
      <c r="AEF74" s="5"/>
      <c r="AEG74" s="5"/>
      <c r="AEH74" s="5"/>
      <c r="AEI74" s="5"/>
      <c r="AEJ74" s="5"/>
      <c r="AEK74" s="5"/>
      <c r="AEL74" s="5"/>
      <c r="AEM74" s="5"/>
      <c r="AEN74" s="5"/>
      <c r="AEO74" s="5"/>
      <c r="AEP74" s="5"/>
      <c r="AEQ74" s="5"/>
      <c r="AER74" s="5"/>
      <c r="AES74" s="5"/>
      <c r="AET74" s="5"/>
      <c r="AEU74" s="5"/>
      <c r="AEV74" s="5"/>
      <c r="AEW74" s="5"/>
      <c r="AEX74" s="5"/>
      <c r="AEY74" s="5"/>
      <c r="AEZ74" s="5"/>
      <c r="AFA74" s="5"/>
      <c r="AFB74" s="5"/>
      <c r="AFC74" s="5"/>
      <c r="AFD74" s="5"/>
      <c r="AFE74" s="5"/>
      <c r="AFF74" s="5"/>
      <c r="AFG74" s="5"/>
      <c r="AFH74" s="5"/>
      <c r="AFI74" s="5"/>
      <c r="AFJ74" s="5"/>
      <c r="AFK74" s="5"/>
      <c r="AFL74" s="5"/>
      <c r="AFM74" s="5"/>
      <c r="AFN74" s="5"/>
      <c r="AFO74" s="5"/>
      <c r="AFP74" s="5"/>
      <c r="AFQ74" s="5"/>
      <c r="AFR74" s="5"/>
      <c r="AFS74" s="5"/>
      <c r="AFT74" s="5"/>
      <c r="AFU74" s="5"/>
      <c r="AFV74" s="5"/>
      <c r="AFW74" s="5"/>
      <c r="AFX74" s="5"/>
      <c r="AFY74" s="5"/>
      <c r="AFZ74" s="5"/>
      <c r="AGA74" s="5"/>
      <c r="AGB74" s="5"/>
      <c r="AGC74" s="5"/>
      <c r="AGD74" s="5"/>
      <c r="AGE74" s="5"/>
      <c r="AGF74" s="5"/>
      <c r="AGG74" s="5"/>
      <c r="AGH74" s="5"/>
      <c r="AGI74" s="5"/>
      <c r="AGJ74" s="5"/>
      <c r="AGK74" s="5"/>
      <c r="AGL74" s="5"/>
      <c r="AGM74" s="5"/>
      <c r="AGN74" s="5"/>
      <c r="AGO74" s="5"/>
      <c r="AGP74" s="5"/>
      <c r="AGQ74" s="5"/>
      <c r="AGR74" s="5"/>
      <c r="AGS74" s="5"/>
      <c r="AGT74" s="5"/>
      <c r="AGU74" s="5"/>
      <c r="AGV74" s="5"/>
      <c r="AGW74" s="5"/>
      <c r="AGX74" s="5"/>
      <c r="AGY74" s="5"/>
      <c r="AGZ74" s="5"/>
      <c r="AHA74" s="5"/>
      <c r="AHB74" s="5"/>
      <c r="AHC74" s="5"/>
      <c r="AHD74" s="5"/>
      <c r="AHE74" s="5"/>
      <c r="AHF74" s="5"/>
      <c r="AHG74" s="5"/>
      <c r="AHH74" s="5"/>
      <c r="AHI74" s="5"/>
      <c r="AHJ74" s="5"/>
      <c r="AHK74" s="5"/>
      <c r="AHL74" s="5"/>
      <c r="AHM74" s="5"/>
      <c r="AHN74" s="5"/>
      <c r="AHO74" s="5"/>
      <c r="AHP74" s="5"/>
      <c r="AHQ74" s="5"/>
      <c r="AHR74" s="5"/>
      <c r="AHS74" s="5"/>
      <c r="AHT74" s="5"/>
      <c r="AHU74" s="5"/>
      <c r="AHV74" s="5"/>
      <c r="AHW74" s="5"/>
      <c r="AHX74" s="5"/>
      <c r="AHY74" s="5"/>
      <c r="AHZ74" s="5"/>
      <c r="AIA74" s="5"/>
      <c r="AIB74" s="5"/>
      <c r="AIC74" s="5"/>
      <c r="AID74" s="5"/>
      <c r="AIE74" s="5"/>
      <c r="AIF74" s="5"/>
      <c r="AIG74" s="5"/>
      <c r="AIH74" s="5"/>
      <c r="AII74" s="5"/>
      <c r="AIJ74" s="5"/>
      <c r="AIK74" s="5"/>
      <c r="AIL74" s="5"/>
      <c r="AIM74" s="5"/>
      <c r="AIN74" s="5"/>
      <c r="AIO74" s="5"/>
      <c r="AIP74" s="5"/>
      <c r="AIQ74" s="5"/>
      <c r="AIR74" s="5"/>
      <c r="AIS74" s="5"/>
      <c r="AIT74" s="5"/>
      <c r="AIU74" s="5"/>
      <c r="AIV74" s="5"/>
      <c r="AIW74" s="5"/>
      <c r="AIX74" s="5"/>
      <c r="AIY74" s="5"/>
      <c r="AIZ74" s="5"/>
      <c r="AJA74" s="5"/>
      <c r="AJB74" s="5"/>
      <c r="AJC74" s="5"/>
      <c r="AJD74" s="5"/>
      <c r="AJE74" s="5"/>
      <c r="AJF74" s="5"/>
      <c r="AJG74" s="5"/>
      <c r="AJH74" s="5"/>
      <c r="AJI74" s="5"/>
      <c r="AJJ74" s="5"/>
      <c r="AJK74" s="5"/>
      <c r="AJL74" s="5"/>
      <c r="AJM74" s="5"/>
      <c r="AJN74" s="5"/>
      <c r="AJO74" s="5"/>
      <c r="AJP74" s="5"/>
      <c r="AJQ74" s="5"/>
      <c r="AJR74" s="5"/>
      <c r="AJS74" s="5"/>
      <c r="AJT74" s="5"/>
      <c r="AJU74" s="5"/>
      <c r="AJV74" s="5"/>
      <c r="AJW74" s="5"/>
      <c r="AJX74" s="5"/>
      <c r="AJY74" s="5"/>
      <c r="AJZ74" s="5"/>
      <c r="AKA74" s="5"/>
      <c r="AKB74" s="5"/>
      <c r="AKC74" s="5"/>
      <c r="AKD74" s="5"/>
      <c r="AKE74" s="5"/>
      <c r="AKF74" s="5"/>
      <c r="AKG74" s="5"/>
      <c r="AKH74" s="5"/>
      <c r="AKI74" s="5"/>
      <c r="AKJ74" s="5"/>
      <c r="AKK74" s="5"/>
      <c r="AKL74" s="5"/>
      <c r="AKM74" s="5"/>
      <c r="AKN74" s="5"/>
      <c r="AKO74" s="5"/>
      <c r="AKP74" s="5"/>
      <c r="AKQ74" s="5"/>
      <c r="AKR74" s="5"/>
      <c r="AKS74" s="5"/>
      <c r="AKT74" s="5"/>
      <c r="AKU74" s="5"/>
      <c r="AKV74" s="5"/>
      <c r="AKW74" s="5"/>
      <c r="AKX74" s="5"/>
      <c r="AKY74" s="5"/>
      <c r="AKZ74" s="5"/>
      <c r="ALA74" s="5"/>
      <c r="ALB74" s="5"/>
      <c r="ALC74" s="5"/>
      <c r="ALD74" s="5"/>
      <c r="ALE74" s="5"/>
      <c r="ALF74" s="5"/>
      <c r="ALG74" s="5"/>
      <c r="ALH74" s="5"/>
      <c r="ALI74" s="5"/>
      <c r="ALJ74" s="5"/>
      <c r="ALK74" s="5"/>
      <c r="ALL74" s="5"/>
      <c r="ALM74" s="5"/>
      <c r="ALN74" s="5"/>
      <c r="ALO74" s="5"/>
      <c r="ALP74" s="5"/>
      <c r="ALQ74" s="5"/>
      <c r="ALR74" s="5"/>
      <c r="ALS74" s="5"/>
      <c r="ALT74" s="5"/>
      <c r="ALU74" s="5"/>
      <c r="ALV74" s="5"/>
      <c r="ALW74" s="5"/>
      <c r="ALX74" s="5"/>
      <c r="ALY74" s="5"/>
      <c r="ALZ74" s="5"/>
      <c r="AMA74" s="5"/>
      <c r="AMB74" s="5"/>
      <c r="AMC74" s="5"/>
      <c r="AMD74" s="5"/>
      <c r="AME74" s="5"/>
      <c r="AMF74" s="5"/>
      <c r="AMG74" s="5"/>
      <c r="AMH74" s="5"/>
      <c r="AMI74" s="5"/>
      <c r="AMJ74" s="5"/>
      <c r="AMK74" s="5"/>
    </row>
    <row r="75" spans="1:1025" s="17" customFormat="1" ht="25.5" customHeight="1" x14ac:dyDescent="0.25">
      <c r="A75" s="11">
        <v>1610000</v>
      </c>
      <c r="B75" s="11"/>
      <c r="C75" s="11"/>
      <c r="D75" s="18" t="s">
        <v>197</v>
      </c>
      <c r="E75" s="19"/>
      <c r="F75" s="32"/>
      <c r="G75" s="3">
        <f>G76+G83+G85</f>
        <v>1099578.19</v>
      </c>
      <c r="H75" s="3">
        <f>H76+H83+H85</f>
        <v>1087278.19</v>
      </c>
      <c r="I75" s="3">
        <f>I76+I83+I85</f>
        <v>12300</v>
      </c>
      <c r="J75" s="3">
        <f>J76+J83+J85</f>
        <v>0</v>
      </c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5"/>
      <c r="OV75" s="5"/>
      <c r="OW75" s="5"/>
      <c r="OX75" s="5"/>
      <c r="OY75" s="5"/>
      <c r="OZ75" s="5"/>
      <c r="PA75" s="5"/>
      <c r="PB75" s="5"/>
      <c r="PC75" s="5"/>
      <c r="PD75" s="5"/>
      <c r="PE75" s="5"/>
      <c r="PF75" s="5"/>
      <c r="PG75" s="5"/>
      <c r="PH75" s="5"/>
      <c r="PI75" s="5"/>
      <c r="PJ75" s="5"/>
      <c r="PK75" s="5"/>
      <c r="PL75" s="5"/>
      <c r="PM75" s="5"/>
      <c r="PN75" s="5"/>
      <c r="PO75" s="5"/>
      <c r="PP75" s="5"/>
      <c r="PQ75" s="5"/>
      <c r="PR75" s="5"/>
      <c r="PS75" s="5"/>
      <c r="PT75" s="5"/>
      <c r="PU75" s="5"/>
      <c r="PV75" s="5"/>
      <c r="PW75" s="5"/>
      <c r="PX75" s="5"/>
      <c r="PY75" s="5"/>
      <c r="PZ75" s="5"/>
      <c r="QA75" s="5"/>
      <c r="QB75" s="5"/>
      <c r="QC75" s="5"/>
      <c r="QD75" s="5"/>
      <c r="QE75" s="5"/>
      <c r="QF75" s="5"/>
      <c r="QG75" s="5"/>
      <c r="QH75" s="5"/>
      <c r="QI75" s="5"/>
      <c r="QJ75" s="5"/>
      <c r="QK75" s="5"/>
      <c r="QL75" s="5"/>
      <c r="QM75" s="5"/>
      <c r="QN75" s="5"/>
      <c r="QO75" s="5"/>
      <c r="QP75" s="5"/>
      <c r="QQ75" s="5"/>
      <c r="QR75" s="5"/>
      <c r="QS75" s="5"/>
      <c r="QT75" s="5"/>
      <c r="QU75" s="5"/>
      <c r="QV75" s="5"/>
      <c r="QW75" s="5"/>
      <c r="QX75" s="5"/>
      <c r="QY75" s="5"/>
      <c r="QZ75" s="5"/>
      <c r="RA75" s="5"/>
      <c r="RB75" s="5"/>
      <c r="RC75" s="5"/>
      <c r="RD75" s="5"/>
      <c r="RE75" s="5"/>
      <c r="RF75" s="5"/>
      <c r="RG75" s="5"/>
      <c r="RH75" s="5"/>
      <c r="RI75" s="5"/>
      <c r="RJ75" s="5"/>
      <c r="RK75" s="5"/>
      <c r="RL75" s="5"/>
      <c r="RM75" s="5"/>
      <c r="RN75" s="5"/>
      <c r="RO75" s="5"/>
      <c r="RP75" s="5"/>
      <c r="RQ75" s="5"/>
      <c r="RR75" s="5"/>
      <c r="RS75" s="5"/>
      <c r="RT75" s="5"/>
      <c r="RU75" s="5"/>
      <c r="RV75" s="5"/>
      <c r="RW75" s="5"/>
      <c r="RX75" s="5"/>
      <c r="RY75" s="5"/>
      <c r="RZ75" s="5"/>
      <c r="SA75" s="5"/>
      <c r="SB75" s="5"/>
      <c r="SC75" s="5"/>
      <c r="SD75" s="5"/>
      <c r="SE75" s="5"/>
      <c r="SF75" s="5"/>
      <c r="SG75" s="5"/>
      <c r="SH75" s="5"/>
      <c r="SI75" s="5"/>
      <c r="SJ75" s="5"/>
      <c r="SK75" s="5"/>
      <c r="SL75" s="5"/>
      <c r="SM75" s="5"/>
      <c r="SN75" s="5"/>
      <c r="SO75" s="5"/>
      <c r="SP75" s="5"/>
      <c r="SQ75" s="5"/>
      <c r="SR75" s="5"/>
      <c r="SS75" s="5"/>
      <c r="ST75" s="5"/>
      <c r="SU75" s="5"/>
      <c r="SV75" s="5"/>
      <c r="SW75" s="5"/>
      <c r="SX75" s="5"/>
      <c r="SY75" s="5"/>
      <c r="SZ75" s="5"/>
      <c r="TA75" s="5"/>
      <c r="TB75" s="5"/>
      <c r="TC75" s="5"/>
      <c r="TD75" s="5"/>
      <c r="TE75" s="5"/>
      <c r="TF75" s="5"/>
      <c r="TG75" s="5"/>
      <c r="TH75" s="5"/>
      <c r="TI75" s="5"/>
      <c r="TJ75" s="5"/>
      <c r="TK75" s="5"/>
      <c r="TL75" s="5"/>
      <c r="TM75" s="5"/>
      <c r="TN75" s="5"/>
      <c r="TO75" s="5"/>
      <c r="TP75" s="5"/>
      <c r="TQ75" s="5"/>
      <c r="TR75" s="5"/>
      <c r="TS75" s="5"/>
      <c r="TT75" s="5"/>
      <c r="TU75" s="5"/>
      <c r="TV75" s="5"/>
      <c r="TW75" s="5"/>
      <c r="TX75" s="5"/>
      <c r="TY75" s="5"/>
      <c r="TZ75" s="5"/>
      <c r="UA75" s="5"/>
      <c r="UB75" s="5"/>
      <c r="UC75" s="5"/>
      <c r="UD75" s="5"/>
      <c r="UE75" s="5"/>
      <c r="UF75" s="5"/>
      <c r="UG75" s="5"/>
      <c r="UH75" s="5"/>
      <c r="UI75" s="5"/>
      <c r="UJ75" s="5"/>
      <c r="UK75" s="5"/>
      <c r="UL75" s="5"/>
      <c r="UM75" s="5"/>
      <c r="UN75" s="5"/>
      <c r="UO75" s="5"/>
      <c r="UP75" s="5"/>
      <c r="UQ75" s="5"/>
      <c r="UR75" s="5"/>
      <c r="US75" s="5"/>
      <c r="UT75" s="5"/>
      <c r="UU75" s="5"/>
      <c r="UV75" s="5"/>
      <c r="UW75" s="5"/>
      <c r="UX75" s="5"/>
      <c r="UY75" s="5"/>
      <c r="UZ75" s="5"/>
      <c r="VA75" s="5"/>
      <c r="VB75" s="5"/>
      <c r="VC75" s="5"/>
      <c r="VD75" s="5"/>
      <c r="VE75" s="5"/>
      <c r="VF75" s="5"/>
      <c r="VG75" s="5"/>
      <c r="VH75" s="5"/>
      <c r="VI75" s="5"/>
      <c r="VJ75" s="5"/>
      <c r="VK75" s="5"/>
      <c r="VL75" s="5"/>
      <c r="VM75" s="5"/>
      <c r="VN75" s="5"/>
      <c r="VO75" s="5"/>
      <c r="VP75" s="5"/>
      <c r="VQ75" s="5"/>
      <c r="VR75" s="5"/>
      <c r="VS75" s="5"/>
      <c r="VT75" s="5"/>
      <c r="VU75" s="5"/>
      <c r="VV75" s="5"/>
      <c r="VW75" s="5"/>
      <c r="VX75" s="5"/>
      <c r="VY75" s="5"/>
      <c r="VZ75" s="5"/>
      <c r="WA75" s="5"/>
      <c r="WB75" s="5"/>
      <c r="WC75" s="5"/>
      <c r="WD75" s="5"/>
      <c r="WE75" s="5"/>
      <c r="WF75" s="5"/>
      <c r="WG75" s="5"/>
      <c r="WH75" s="5"/>
      <c r="WI75" s="5"/>
      <c r="WJ75" s="5"/>
      <c r="WK75" s="5"/>
      <c r="WL75" s="5"/>
      <c r="WM75" s="5"/>
      <c r="WN75" s="5"/>
      <c r="WO75" s="5"/>
      <c r="WP75" s="5"/>
      <c r="WQ75" s="5"/>
      <c r="WR75" s="5"/>
      <c r="WS75" s="5"/>
      <c r="WT75" s="5"/>
      <c r="WU75" s="5"/>
      <c r="WV75" s="5"/>
      <c r="WW75" s="5"/>
      <c r="WX75" s="5"/>
      <c r="WY75" s="5"/>
      <c r="WZ75" s="5"/>
      <c r="XA75" s="5"/>
      <c r="XB75" s="5"/>
      <c r="XC75" s="5"/>
      <c r="XD75" s="5"/>
      <c r="XE75" s="5"/>
      <c r="XF75" s="5"/>
      <c r="XG75" s="5"/>
      <c r="XH75" s="5"/>
      <c r="XI75" s="5"/>
      <c r="XJ75" s="5"/>
      <c r="XK75" s="5"/>
      <c r="XL75" s="5"/>
      <c r="XM75" s="5"/>
      <c r="XN75" s="5"/>
      <c r="XO75" s="5"/>
      <c r="XP75" s="5"/>
      <c r="XQ75" s="5"/>
      <c r="XR75" s="5"/>
      <c r="XS75" s="5"/>
      <c r="XT75" s="5"/>
      <c r="XU75" s="5"/>
      <c r="XV75" s="5"/>
      <c r="XW75" s="5"/>
      <c r="XX75" s="5"/>
      <c r="XY75" s="5"/>
      <c r="XZ75" s="5"/>
      <c r="YA75" s="5"/>
      <c r="YB75" s="5"/>
      <c r="YC75" s="5"/>
      <c r="YD75" s="5"/>
      <c r="YE75" s="5"/>
      <c r="YF75" s="5"/>
      <c r="YG75" s="5"/>
      <c r="YH75" s="5"/>
      <c r="YI75" s="5"/>
      <c r="YJ75" s="5"/>
      <c r="YK75" s="5"/>
      <c r="YL75" s="5"/>
      <c r="YM75" s="5"/>
      <c r="YN75" s="5"/>
      <c r="YO75" s="5"/>
      <c r="YP75" s="5"/>
      <c r="YQ75" s="5"/>
      <c r="YR75" s="5"/>
      <c r="YS75" s="5"/>
      <c r="YT75" s="5"/>
      <c r="YU75" s="5"/>
      <c r="YV75" s="5"/>
      <c r="YW75" s="5"/>
      <c r="YX75" s="5"/>
      <c r="YY75" s="5"/>
      <c r="YZ75" s="5"/>
      <c r="ZA75" s="5"/>
      <c r="ZB75" s="5"/>
      <c r="ZC75" s="5"/>
      <c r="ZD75" s="5"/>
      <c r="ZE75" s="5"/>
      <c r="ZF75" s="5"/>
      <c r="ZG75" s="5"/>
      <c r="ZH75" s="5"/>
      <c r="ZI75" s="5"/>
      <c r="ZJ75" s="5"/>
      <c r="ZK75" s="5"/>
      <c r="ZL75" s="5"/>
      <c r="ZM75" s="5"/>
      <c r="ZN75" s="5"/>
      <c r="ZO75" s="5"/>
      <c r="ZP75" s="5"/>
      <c r="ZQ75" s="5"/>
      <c r="ZR75" s="5"/>
      <c r="ZS75" s="5"/>
      <c r="ZT75" s="5"/>
      <c r="ZU75" s="5"/>
      <c r="ZV75" s="5"/>
      <c r="ZW75" s="5"/>
      <c r="ZX75" s="5"/>
      <c r="ZY75" s="5"/>
      <c r="ZZ75" s="5"/>
      <c r="AAA75" s="5"/>
      <c r="AAB75" s="5"/>
      <c r="AAC75" s="5"/>
      <c r="AAD75" s="5"/>
      <c r="AAE75" s="5"/>
      <c r="AAF75" s="5"/>
      <c r="AAG75" s="5"/>
      <c r="AAH75" s="5"/>
      <c r="AAI75" s="5"/>
      <c r="AAJ75" s="5"/>
      <c r="AAK75" s="5"/>
      <c r="AAL75" s="5"/>
      <c r="AAM75" s="5"/>
      <c r="AAN75" s="5"/>
      <c r="AAO75" s="5"/>
      <c r="AAP75" s="5"/>
      <c r="AAQ75" s="5"/>
      <c r="AAR75" s="5"/>
      <c r="AAS75" s="5"/>
      <c r="AAT75" s="5"/>
      <c r="AAU75" s="5"/>
      <c r="AAV75" s="5"/>
      <c r="AAW75" s="5"/>
      <c r="AAX75" s="5"/>
      <c r="AAY75" s="5"/>
      <c r="AAZ75" s="5"/>
      <c r="ABA75" s="5"/>
      <c r="ABB75" s="5"/>
      <c r="ABC75" s="5"/>
      <c r="ABD75" s="5"/>
      <c r="ABE75" s="5"/>
      <c r="ABF75" s="5"/>
      <c r="ABG75" s="5"/>
      <c r="ABH75" s="5"/>
      <c r="ABI75" s="5"/>
      <c r="ABJ75" s="5"/>
      <c r="ABK75" s="5"/>
      <c r="ABL75" s="5"/>
      <c r="ABM75" s="5"/>
      <c r="ABN75" s="5"/>
      <c r="ABO75" s="5"/>
      <c r="ABP75" s="5"/>
      <c r="ABQ75" s="5"/>
      <c r="ABR75" s="5"/>
      <c r="ABS75" s="5"/>
      <c r="ABT75" s="5"/>
      <c r="ABU75" s="5"/>
      <c r="ABV75" s="5"/>
      <c r="ABW75" s="5"/>
      <c r="ABX75" s="5"/>
      <c r="ABY75" s="5"/>
      <c r="ABZ75" s="5"/>
      <c r="ACA75" s="5"/>
      <c r="ACB75" s="5"/>
      <c r="ACC75" s="5"/>
      <c r="ACD75" s="5"/>
      <c r="ACE75" s="5"/>
      <c r="ACF75" s="5"/>
      <c r="ACG75" s="5"/>
      <c r="ACH75" s="5"/>
      <c r="ACI75" s="5"/>
      <c r="ACJ75" s="5"/>
      <c r="ACK75" s="5"/>
      <c r="ACL75" s="5"/>
      <c r="ACM75" s="5"/>
      <c r="ACN75" s="5"/>
      <c r="ACO75" s="5"/>
      <c r="ACP75" s="5"/>
      <c r="ACQ75" s="5"/>
      <c r="ACR75" s="5"/>
      <c r="ACS75" s="5"/>
      <c r="ACT75" s="5"/>
      <c r="ACU75" s="5"/>
      <c r="ACV75" s="5"/>
      <c r="ACW75" s="5"/>
      <c r="ACX75" s="5"/>
      <c r="ACY75" s="5"/>
      <c r="ACZ75" s="5"/>
      <c r="ADA75" s="5"/>
      <c r="ADB75" s="5"/>
      <c r="ADC75" s="5"/>
      <c r="ADD75" s="5"/>
      <c r="ADE75" s="5"/>
      <c r="ADF75" s="5"/>
      <c r="ADG75" s="5"/>
      <c r="ADH75" s="5"/>
      <c r="ADI75" s="5"/>
      <c r="ADJ75" s="5"/>
      <c r="ADK75" s="5"/>
      <c r="ADL75" s="5"/>
      <c r="ADM75" s="5"/>
      <c r="ADN75" s="5"/>
      <c r="ADO75" s="5"/>
      <c r="ADP75" s="5"/>
      <c r="ADQ75" s="5"/>
      <c r="ADR75" s="5"/>
      <c r="ADS75" s="5"/>
      <c r="ADT75" s="5"/>
      <c r="ADU75" s="5"/>
      <c r="ADV75" s="5"/>
      <c r="ADW75" s="5"/>
      <c r="ADX75" s="5"/>
      <c r="ADY75" s="5"/>
      <c r="ADZ75" s="5"/>
      <c r="AEA75" s="5"/>
      <c r="AEB75" s="5"/>
      <c r="AEC75" s="5"/>
      <c r="AED75" s="5"/>
      <c r="AEE75" s="5"/>
      <c r="AEF75" s="5"/>
      <c r="AEG75" s="5"/>
      <c r="AEH75" s="5"/>
      <c r="AEI75" s="5"/>
      <c r="AEJ75" s="5"/>
      <c r="AEK75" s="5"/>
      <c r="AEL75" s="5"/>
      <c r="AEM75" s="5"/>
      <c r="AEN75" s="5"/>
      <c r="AEO75" s="5"/>
      <c r="AEP75" s="5"/>
      <c r="AEQ75" s="5"/>
      <c r="AER75" s="5"/>
      <c r="AES75" s="5"/>
      <c r="AET75" s="5"/>
      <c r="AEU75" s="5"/>
      <c r="AEV75" s="5"/>
      <c r="AEW75" s="5"/>
      <c r="AEX75" s="5"/>
      <c r="AEY75" s="5"/>
      <c r="AEZ75" s="5"/>
      <c r="AFA75" s="5"/>
      <c r="AFB75" s="5"/>
      <c r="AFC75" s="5"/>
      <c r="AFD75" s="5"/>
      <c r="AFE75" s="5"/>
      <c r="AFF75" s="5"/>
      <c r="AFG75" s="5"/>
      <c r="AFH75" s="5"/>
      <c r="AFI75" s="5"/>
      <c r="AFJ75" s="5"/>
      <c r="AFK75" s="5"/>
      <c r="AFL75" s="5"/>
      <c r="AFM75" s="5"/>
      <c r="AFN75" s="5"/>
      <c r="AFO75" s="5"/>
      <c r="AFP75" s="5"/>
      <c r="AFQ75" s="5"/>
      <c r="AFR75" s="5"/>
      <c r="AFS75" s="5"/>
      <c r="AFT75" s="5"/>
      <c r="AFU75" s="5"/>
      <c r="AFV75" s="5"/>
      <c r="AFW75" s="5"/>
      <c r="AFX75" s="5"/>
      <c r="AFY75" s="5"/>
      <c r="AFZ75" s="5"/>
      <c r="AGA75" s="5"/>
      <c r="AGB75" s="5"/>
      <c r="AGC75" s="5"/>
      <c r="AGD75" s="5"/>
      <c r="AGE75" s="5"/>
      <c r="AGF75" s="5"/>
      <c r="AGG75" s="5"/>
      <c r="AGH75" s="5"/>
      <c r="AGI75" s="5"/>
      <c r="AGJ75" s="5"/>
      <c r="AGK75" s="5"/>
      <c r="AGL75" s="5"/>
      <c r="AGM75" s="5"/>
      <c r="AGN75" s="5"/>
      <c r="AGO75" s="5"/>
      <c r="AGP75" s="5"/>
      <c r="AGQ75" s="5"/>
      <c r="AGR75" s="5"/>
      <c r="AGS75" s="5"/>
      <c r="AGT75" s="5"/>
      <c r="AGU75" s="5"/>
      <c r="AGV75" s="5"/>
      <c r="AGW75" s="5"/>
      <c r="AGX75" s="5"/>
      <c r="AGY75" s="5"/>
      <c r="AGZ75" s="5"/>
      <c r="AHA75" s="5"/>
      <c r="AHB75" s="5"/>
      <c r="AHC75" s="5"/>
      <c r="AHD75" s="5"/>
      <c r="AHE75" s="5"/>
      <c r="AHF75" s="5"/>
      <c r="AHG75" s="5"/>
      <c r="AHH75" s="5"/>
      <c r="AHI75" s="5"/>
      <c r="AHJ75" s="5"/>
      <c r="AHK75" s="5"/>
      <c r="AHL75" s="5"/>
      <c r="AHM75" s="5"/>
      <c r="AHN75" s="5"/>
      <c r="AHO75" s="5"/>
      <c r="AHP75" s="5"/>
      <c r="AHQ75" s="5"/>
      <c r="AHR75" s="5"/>
      <c r="AHS75" s="5"/>
      <c r="AHT75" s="5"/>
      <c r="AHU75" s="5"/>
      <c r="AHV75" s="5"/>
      <c r="AHW75" s="5"/>
      <c r="AHX75" s="5"/>
      <c r="AHY75" s="5"/>
      <c r="AHZ75" s="5"/>
      <c r="AIA75" s="5"/>
      <c r="AIB75" s="5"/>
      <c r="AIC75" s="5"/>
      <c r="AID75" s="5"/>
      <c r="AIE75" s="5"/>
      <c r="AIF75" s="5"/>
      <c r="AIG75" s="5"/>
      <c r="AIH75" s="5"/>
      <c r="AII75" s="5"/>
      <c r="AIJ75" s="5"/>
      <c r="AIK75" s="5"/>
      <c r="AIL75" s="5"/>
      <c r="AIM75" s="5"/>
      <c r="AIN75" s="5"/>
      <c r="AIO75" s="5"/>
      <c r="AIP75" s="5"/>
      <c r="AIQ75" s="5"/>
      <c r="AIR75" s="5"/>
      <c r="AIS75" s="5"/>
      <c r="AIT75" s="5"/>
      <c r="AIU75" s="5"/>
      <c r="AIV75" s="5"/>
      <c r="AIW75" s="5"/>
      <c r="AIX75" s="5"/>
      <c r="AIY75" s="5"/>
      <c r="AIZ75" s="5"/>
      <c r="AJA75" s="5"/>
      <c r="AJB75" s="5"/>
      <c r="AJC75" s="5"/>
      <c r="AJD75" s="5"/>
      <c r="AJE75" s="5"/>
      <c r="AJF75" s="5"/>
      <c r="AJG75" s="5"/>
      <c r="AJH75" s="5"/>
      <c r="AJI75" s="5"/>
      <c r="AJJ75" s="5"/>
      <c r="AJK75" s="5"/>
      <c r="AJL75" s="5"/>
      <c r="AJM75" s="5"/>
      <c r="AJN75" s="5"/>
      <c r="AJO75" s="5"/>
      <c r="AJP75" s="5"/>
      <c r="AJQ75" s="5"/>
      <c r="AJR75" s="5"/>
      <c r="AJS75" s="5"/>
      <c r="AJT75" s="5"/>
      <c r="AJU75" s="5"/>
      <c r="AJV75" s="5"/>
      <c r="AJW75" s="5"/>
      <c r="AJX75" s="5"/>
      <c r="AJY75" s="5"/>
      <c r="AJZ75" s="5"/>
      <c r="AKA75" s="5"/>
      <c r="AKB75" s="5"/>
      <c r="AKC75" s="5"/>
      <c r="AKD75" s="5"/>
      <c r="AKE75" s="5"/>
      <c r="AKF75" s="5"/>
      <c r="AKG75" s="5"/>
      <c r="AKH75" s="5"/>
      <c r="AKI75" s="5"/>
      <c r="AKJ75" s="5"/>
      <c r="AKK75" s="5"/>
      <c r="AKL75" s="5"/>
      <c r="AKM75" s="5"/>
      <c r="AKN75" s="5"/>
      <c r="AKO75" s="5"/>
      <c r="AKP75" s="5"/>
      <c r="AKQ75" s="5"/>
      <c r="AKR75" s="5"/>
      <c r="AKS75" s="5"/>
      <c r="AKT75" s="5"/>
      <c r="AKU75" s="5"/>
      <c r="AKV75" s="5"/>
      <c r="AKW75" s="5"/>
      <c r="AKX75" s="5"/>
      <c r="AKY75" s="5"/>
      <c r="AKZ75" s="5"/>
      <c r="ALA75" s="5"/>
      <c r="ALB75" s="5"/>
      <c r="ALC75" s="5"/>
      <c r="ALD75" s="5"/>
      <c r="ALE75" s="5"/>
      <c r="ALF75" s="5"/>
      <c r="ALG75" s="5"/>
      <c r="ALH75" s="5"/>
      <c r="ALI75" s="5"/>
      <c r="ALJ75" s="5"/>
      <c r="ALK75" s="5"/>
      <c r="ALL75" s="5"/>
      <c r="ALM75" s="5"/>
      <c r="ALN75" s="5"/>
      <c r="ALO75" s="5"/>
      <c r="ALP75" s="5"/>
      <c r="ALQ75" s="5"/>
      <c r="ALR75" s="5"/>
      <c r="ALS75" s="5"/>
      <c r="ALT75" s="5"/>
      <c r="ALU75" s="5"/>
      <c r="ALV75" s="5"/>
      <c r="ALW75" s="5"/>
      <c r="ALX75" s="5"/>
      <c r="ALY75" s="5"/>
      <c r="ALZ75" s="5"/>
      <c r="AMA75" s="5"/>
      <c r="AMB75" s="5"/>
      <c r="AMC75" s="5"/>
      <c r="AMD75" s="5"/>
      <c r="AME75" s="5"/>
      <c r="AMF75" s="5"/>
      <c r="AMG75" s="5"/>
      <c r="AMH75" s="5"/>
      <c r="AMI75" s="5"/>
      <c r="AMJ75" s="5"/>
      <c r="AMK75" s="5"/>
    </row>
    <row r="76" spans="1:1025" s="17" customFormat="1" ht="29.25" customHeight="1" x14ac:dyDescent="0.25">
      <c r="A76" s="11"/>
      <c r="B76" s="11">
        <v>6000</v>
      </c>
      <c r="C76" s="11"/>
      <c r="D76" s="18" t="s">
        <v>130</v>
      </c>
      <c r="E76" s="20"/>
      <c r="F76" s="34"/>
      <c r="G76" s="3">
        <f>G77</f>
        <v>1072670.19</v>
      </c>
      <c r="H76" s="3">
        <f>H77</f>
        <v>1072670.19</v>
      </c>
      <c r="I76" s="3">
        <f t="shared" ref="I76:J76" si="18">I77</f>
        <v>0</v>
      </c>
      <c r="J76" s="3">
        <f t="shared" si="18"/>
        <v>0</v>
      </c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  <c r="OT76" s="5"/>
      <c r="OU76" s="5"/>
      <c r="OV76" s="5"/>
      <c r="OW76" s="5"/>
      <c r="OX76" s="5"/>
      <c r="OY76" s="5"/>
      <c r="OZ76" s="5"/>
      <c r="PA76" s="5"/>
      <c r="PB76" s="5"/>
      <c r="PC76" s="5"/>
      <c r="PD76" s="5"/>
      <c r="PE76" s="5"/>
      <c r="PF76" s="5"/>
      <c r="PG76" s="5"/>
      <c r="PH76" s="5"/>
      <c r="PI76" s="5"/>
      <c r="PJ76" s="5"/>
      <c r="PK76" s="5"/>
      <c r="PL76" s="5"/>
      <c r="PM76" s="5"/>
      <c r="PN76" s="5"/>
      <c r="PO76" s="5"/>
      <c r="PP76" s="5"/>
      <c r="PQ76" s="5"/>
      <c r="PR76" s="5"/>
      <c r="PS76" s="5"/>
      <c r="PT76" s="5"/>
      <c r="PU76" s="5"/>
      <c r="PV76" s="5"/>
      <c r="PW76" s="5"/>
      <c r="PX76" s="5"/>
      <c r="PY76" s="5"/>
      <c r="PZ76" s="5"/>
      <c r="QA76" s="5"/>
      <c r="QB76" s="5"/>
      <c r="QC76" s="5"/>
      <c r="QD76" s="5"/>
      <c r="QE76" s="5"/>
      <c r="QF76" s="5"/>
      <c r="QG76" s="5"/>
      <c r="QH76" s="5"/>
      <c r="QI76" s="5"/>
      <c r="QJ76" s="5"/>
      <c r="QK76" s="5"/>
      <c r="QL76" s="5"/>
      <c r="QM76" s="5"/>
      <c r="QN76" s="5"/>
      <c r="QO76" s="5"/>
      <c r="QP76" s="5"/>
      <c r="QQ76" s="5"/>
      <c r="QR76" s="5"/>
      <c r="QS76" s="5"/>
      <c r="QT76" s="5"/>
      <c r="QU76" s="5"/>
      <c r="QV76" s="5"/>
      <c r="QW76" s="5"/>
      <c r="QX76" s="5"/>
      <c r="QY76" s="5"/>
      <c r="QZ76" s="5"/>
      <c r="RA76" s="5"/>
      <c r="RB76" s="5"/>
      <c r="RC76" s="5"/>
      <c r="RD76" s="5"/>
      <c r="RE76" s="5"/>
      <c r="RF76" s="5"/>
      <c r="RG76" s="5"/>
      <c r="RH76" s="5"/>
      <c r="RI76" s="5"/>
      <c r="RJ76" s="5"/>
      <c r="RK76" s="5"/>
      <c r="RL76" s="5"/>
      <c r="RM76" s="5"/>
      <c r="RN76" s="5"/>
      <c r="RO76" s="5"/>
      <c r="RP76" s="5"/>
      <c r="RQ76" s="5"/>
      <c r="RR76" s="5"/>
      <c r="RS76" s="5"/>
      <c r="RT76" s="5"/>
      <c r="RU76" s="5"/>
      <c r="RV76" s="5"/>
      <c r="RW76" s="5"/>
      <c r="RX76" s="5"/>
      <c r="RY76" s="5"/>
      <c r="RZ76" s="5"/>
      <c r="SA76" s="5"/>
      <c r="SB76" s="5"/>
      <c r="SC76" s="5"/>
      <c r="SD76" s="5"/>
      <c r="SE76" s="5"/>
      <c r="SF76" s="5"/>
      <c r="SG76" s="5"/>
      <c r="SH76" s="5"/>
      <c r="SI76" s="5"/>
      <c r="SJ76" s="5"/>
      <c r="SK76" s="5"/>
      <c r="SL76" s="5"/>
      <c r="SM76" s="5"/>
      <c r="SN76" s="5"/>
      <c r="SO76" s="5"/>
      <c r="SP76" s="5"/>
      <c r="SQ76" s="5"/>
      <c r="SR76" s="5"/>
      <c r="SS76" s="5"/>
      <c r="ST76" s="5"/>
      <c r="SU76" s="5"/>
      <c r="SV76" s="5"/>
      <c r="SW76" s="5"/>
      <c r="SX76" s="5"/>
      <c r="SY76" s="5"/>
      <c r="SZ76" s="5"/>
      <c r="TA76" s="5"/>
      <c r="TB76" s="5"/>
      <c r="TC76" s="5"/>
      <c r="TD76" s="5"/>
      <c r="TE76" s="5"/>
      <c r="TF76" s="5"/>
      <c r="TG76" s="5"/>
      <c r="TH76" s="5"/>
      <c r="TI76" s="5"/>
      <c r="TJ76" s="5"/>
      <c r="TK76" s="5"/>
      <c r="TL76" s="5"/>
      <c r="TM76" s="5"/>
      <c r="TN76" s="5"/>
      <c r="TO76" s="5"/>
      <c r="TP76" s="5"/>
      <c r="TQ76" s="5"/>
      <c r="TR76" s="5"/>
      <c r="TS76" s="5"/>
      <c r="TT76" s="5"/>
      <c r="TU76" s="5"/>
      <c r="TV76" s="5"/>
      <c r="TW76" s="5"/>
      <c r="TX76" s="5"/>
      <c r="TY76" s="5"/>
      <c r="TZ76" s="5"/>
      <c r="UA76" s="5"/>
      <c r="UB76" s="5"/>
      <c r="UC76" s="5"/>
      <c r="UD76" s="5"/>
      <c r="UE76" s="5"/>
      <c r="UF76" s="5"/>
      <c r="UG76" s="5"/>
      <c r="UH76" s="5"/>
      <c r="UI76" s="5"/>
      <c r="UJ76" s="5"/>
      <c r="UK76" s="5"/>
      <c r="UL76" s="5"/>
      <c r="UM76" s="5"/>
      <c r="UN76" s="5"/>
      <c r="UO76" s="5"/>
      <c r="UP76" s="5"/>
      <c r="UQ76" s="5"/>
      <c r="UR76" s="5"/>
      <c r="US76" s="5"/>
      <c r="UT76" s="5"/>
      <c r="UU76" s="5"/>
      <c r="UV76" s="5"/>
      <c r="UW76" s="5"/>
      <c r="UX76" s="5"/>
      <c r="UY76" s="5"/>
      <c r="UZ76" s="5"/>
      <c r="VA76" s="5"/>
      <c r="VB76" s="5"/>
      <c r="VC76" s="5"/>
      <c r="VD76" s="5"/>
      <c r="VE76" s="5"/>
      <c r="VF76" s="5"/>
      <c r="VG76" s="5"/>
      <c r="VH76" s="5"/>
      <c r="VI76" s="5"/>
      <c r="VJ76" s="5"/>
      <c r="VK76" s="5"/>
      <c r="VL76" s="5"/>
      <c r="VM76" s="5"/>
      <c r="VN76" s="5"/>
      <c r="VO76" s="5"/>
      <c r="VP76" s="5"/>
      <c r="VQ76" s="5"/>
      <c r="VR76" s="5"/>
      <c r="VS76" s="5"/>
      <c r="VT76" s="5"/>
      <c r="VU76" s="5"/>
      <c r="VV76" s="5"/>
      <c r="VW76" s="5"/>
      <c r="VX76" s="5"/>
      <c r="VY76" s="5"/>
      <c r="VZ76" s="5"/>
      <c r="WA76" s="5"/>
      <c r="WB76" s="5"/>
      <c r="WC76" s="5"/>
      <c r="WD76" s="5"/>
      <c r="WE76" s="5"/>
      <c r="WF76" s="5"/>
      <c r="WG76" s="5"/>
      <c r="WH76" s="5"/>
      <c r="WI76" s="5"/>
      <c r="WJ76" s="5"/>
      <c r="WK76" s="5"/>
      <c r="WL76" s="5"/>
      <c r="WM76" s="5"/>
      <c r="WN76" s="5"/>
      <c r="WO76" s="5"/>
      <c r="WP76" s="5"/>
      <c r="WQ76" s="5"/>
      <c r="WR76" s="5"/>
      <c r="WS76" s="5"/>
      <c r="WT76" s="5"/>
      <c r="WU76" s="5"/>
      <c r="WV76" s="5"/>
      <c r="WW76" s="5"/>
      <c r="WX76" s="5"/>
      <c r="WY76" s="5"/>
      <c r="WZ76" s="5"/>
      <c r="XA76" s="5"/>
      <c r="XB76" s="5"/>
      <c r="XC76" s="5"/>
      <c r="XD76" s="5"/>
      <c r="XE76" s="5"/>
      <c r="XF76" s="5"/>
      <c r="XG76" s="5"/>
      <c r="XH76" s="5"/>
      <c r="XI76" s="5"/>
      <c r="XJ76" s="5"/>
      <c r="XK76" s="5"/>
      <c r="XL76" s="5"/>
      <c r="XM76" s="5"/>
      <c r="XN76" s="5"/>
      <c r="XO76" s="5"/>
      <c r="XP76" s="5"/>
      <c r="XQ76" s="5"/>
      <c r="XR76" s="5"/>
      <c r="XS76" s="5"/>
      <c r="XT76" s="5"/>
      <c r="XU76" s="5"/>
      <c r="XV76" s="5"/>
      <c r="XW76" s="5"/>
      <c r="XX76" s="5"/>
      <c r="XY76" s="5"/>
      <c r="XZ76" s="5"/>
      <c r="YA76" s="5"/>
      <c r="YB76" s="5"/>
      <c r="YC76" s="5"/>
      <c r="YD76" s="5"/>
      <c r="YE76" s="5"/>
      <c r="YF76" s="5"/>
      <c r="YG76" s="5"/>
      <c r="YH76" s="5"/>
      <c r="YI76" s="5"/>
      <c r="YJ76" s="5"/>
      <c r="YK76" s="5"/>
      <c r="YL76" s="5"/>
      <c r="YM76" s="5"/>
      <c r="YN76" s="5"/>
      <c r="YO76" s="5"/>
      <c r="YP76" s="5"/>
      <c r="YQ76" s="5"/>
      <c r="YR76" s="5"/>
      <c r="YS76" s="5"/>
      <c r="YT76" s="5"/>
      <c r="YU76" s="5"/>
      <c r="YV76" s="5"/>
      <c r="YW76" s="5"/>
      <c r="YX76" s="5"/>
      <c r="YY76" s="5"/>
      <c r="YZ76" s="5"/>
      <c r="ZA76" s="5"/>
      <c r="ZB76" s="5"/>
      <c r="ZC76" s="5"/>
      <c r="ZD76" s="5"/>
      <c r="ZE76" s="5"/>
      <c r="ZF76" s="5"/>
      <c r="ZG76" s="5"/>
      <c r="ZH76" s="5"/>
      <c r="ZI76" s="5"/>
      <c r="ZJ76" s="5"/>
      <c r="ZK76" s="5"/>
      <c r="ZL76" s="5"/>
      <c r="ZM76" s="5"/>
      <c r="ZN76" s="5"/>
      <c r="ZO76" s="5"/>
      <c r="ZP76" s="5"/>
      <c r="ZQ76" s="5"/>
      <c r="ZR76" s="5"/>
      <c r="ZS76" s="5"/>
      <c r="ZT76" s="5"/>
      <c r="ZU76" s="5"/>
      <c r="ZV76" s="5"/>
      <c r="ZW76" s="5"/>
      <c r="ZX76" s="5"/>
      <c r="ZY76" s="5"/>
      <c r="ZZ76" s="5"/>
      <c r="AAA76" s="5"/>
      <c r="AAB76" s="5"/>
      <c r="AAC76" s="5"/>
      <c r="AAD76" s="5"/>
      <c r="AAE76" s="5"/>
      <c r="AAF76" s="5"/>
      <c r="AAG76" s="5"/>
      <c r="AAH76" s="5"/>
      <c r="AAI76" s="5"/>
      <c r="AAJ76" s="5"/>
      <c r="AAK76" s="5"/>
      <c r="AAL76" s="5"/>
      <c r="AAM76" s="5"/>
      <c r="AAN76" s="5"/>
      <c r="AAO76" s="5"/>
      <c r="AAP76" s="5"/>
      <c r="AAQ76" s="5"/>
      <c r="AAR76" s="5"/>
      <c r="AAS76" s="5"/>
      <c r="AAT76" s="5"/>
      <c r="AAU76" s="5"/>
      <c r="AAV76" s="5"/>
      <c r="AAW76" s="5"/>
      <c r="AAX76" s="5"/>
      <c r="AAY76" s="5"/>
      <c r="AAZ76" s="5"/>
      <c r="ABA76" s="5"/>
      <c r="ABB76" s="5"/>
      <c r="ABC76" s="5"/>
      <c r="ABD76" s="5"/>
      <c r="ABE76" s="5"/>
      <c r="ABF76" s="5"/>
      <c r="ABG76" s="5"/>
      <c r="ABH76" s="5"/>
      <c r="ABI76" s="5"/>
      <c r="ABJ76" s="5"/>
      <c r="ABK76" s="5"/>
      <c r="ABL76" s="5"/>
      <c r="ABM76" s="5"/>
      <c r="ABN76" s="5"/>
      <c r="ABO76" s="5"/>
      <c r="ABP76" s="5"/>
      <c r="ABQ76" s="5"/>
      <c r="ABR76" s="5"/>
      <c r="ABS76" s="5"/>
      <c r="ABT76" s="5"/>
      <c r="ABU76" s="5"/>
      <c r="ABV76" s="5"/>
      <c r="ABW76" s="5"/>
      <c r="ABX76" s="5"/>
      <c r="ABY76" s="5"/>
      <c r="ABZ76" s="5"/>
      <c r="ACA76" s="5"/>
      <c r="ACB76" s="5"/>
      <c r="ACC76" s="5"/>
      <c r="ACD76" s="5"/>
      <c r="ACE76" s="5"/>
      <c r="ACF76" s="5"/>
      <c r="ACG76" s="5"/>
      <c r="ACH76" s="5"/>
      <c r="ACI76" s="5"/>
      <c r="ACJ76" s="5"/>
      <c r="ACK76" s="5"/>
      <c r="ACL76" s="5"/>
      <c r="ACM76" s="5"/>
      <c r="ACN76" s="5"/>
      <c r="ACO76" s="5"/>
      <c r="ACP76" s="5"/>
      <c r="ACQ76" s="5"/>
      <c r="ACR76" s="5"/>
      <c r="ACS76" s="5"/>
      <c r="ACT76" s="5"/>
      <c r="ACU76" s="5"/>
      <c r="ACV76" s="5"/>
      <c r="ACW76" s="5"/>
      <c r="ACX76" s="5"/>
      <c r="ACY76" s="5"/>
      <c r="ACZ76" s="5"/>
      <c r="ADA76" s="5"/>
      <c r="ADB76" s="5"/>
      <c r="ADC76" s="5"/>
      <c r="ADD76" s="5"/>
      <c r="ADE76" s="5"/>
      <c r="ADF76" s="5"/>
      <c r="ADG76" s="5"/>
      <c r="ADH76" s="5"/>
      <c r="ADI76" s="5"/>
      <c r="ADJ76" s="5"/>
      <c r="ADK76" s="5"/>
      <c r="ADL76" s="5"/>
      <c r="ADM76" s="5"/>
      <c r="ADN76" s="5"/>
      <c r="ADO76" s="5"/>
      <c r="ADP76" s="5"/>
      <c r="ADQ76" s="5"/>
      <c r="ADR76" s="5"/>
      <c r="ADS76" s="5"/>
      <c r="ADT76" s="5"/>
      <c r="ADU76" s="5"/>
      <c r="ADV76" s="5"/>
      <c r="ADW76" s="5"/>
      <c r="ADX76" s="5"/>
      <c r="ADY76" s="5"/>
      <c r="ADZ76" s="5"/>
      <c r="AEA76" s="5"/>
      <c r="AEB76" s="5"/>
      <c r="AEC76" s="5"/>
      <c r="AED76" s="5"/>
      <c r="AEE76" s="5"/>
      <c r="AEF76" s="5"/>
      <c r="AEG76" s="5"/>
      <c r="AEH76" s="5"/>
      <c r="AEI76" s="5"/>
      <c r="AEJ76" s="5"/>
      <c r="AEK76" s="5"/>
      <c r="AEL76" s="5"/>
      <c r="AEM76" s="5"/>
      <c r="AEN76" s="5"/>
      <c r="AEO76" s="5"/>
      <c r="AEP76" s="5"/>
      <c r="AEQ76" s="5"/>
      <c r="AER76" s="5"/>
      <c r="AES76" s="5"/>
      <c r="AET76" s="5"/>
      <c r="AEU76" s="5"/>
      <c r="AEV76" s="5"/>
      <c r="AEW76" s="5"/>
      <c r="AEX76" s="5"/>
      <c r="AEY76" s="5"/>
      <c r="AEZ76" s="5"/>
      <c r="AFA76" s="5"/>
      <c r="AFB76" s="5"/>
      <c r="AFC76" s="5"/>
      <c r="AFD76" s="5"/>
      <c r="AFE76" s="5"/>
      <c r="AFF76" s="5"/>
      <c r="AFG76" s="5"/>
      <c r="AFH76" s="5"/>
      <c r="AFI76" s="5"/>
      <c r="AFJ76" s="5"/>
      <c r="AFK76" s="5"/>
      <c r="AFL76" s="5"/>
      <c r="AFM76" s="5"/>
      <c r="AFN76" s="5"/>
      <c r="AFO76" s="5"/>
      <c r="AFP76" s="5"/>
      <c r="AFQ76" s="5"/>
      <c r="AFR76" s="5"/>
      <c r="AFS76" s="5"/>
      <c r="AFT76" s="5"/>
      <c r="AFU76" s="5"/>
      <c r="AFV76" s="5"/>
      <c r="AFW76" s="5"/>
      <c r="AFX76" s="5"/>
      <c r="AFY76" s="5"/>
      <c r="AFZ76" s="5"/>
      <c r="AGA76" s="5"/>
      <c r="AGB76" s="5"/>
      <c r="AGC76" s="5"/>
      <c r="AGD76" s="5"/>
      <c r="AGE76" s="5"/>
      <c r="AGF76" s="5"/>
      <c r="AGG76" s="5"/>
      <c r="AGH76" s="5"/>
      <c r="AGI76" s="5"/>
      <c r="AGJ76" s="5"/>
      <c r="AGK76" s="5"/>
      <c r="AGL76" s="5"/>
      <c r="AGM76" s="5"/>
      <c r="AGN76" s="5"/>
      <c r="AGO76" s="5"/>
      <c r="AGP76" s="5"/>
      <c r="AGQ76" s="5"/>
      <c r="AGR76" s="5"/>
      <c r="AGS76" s="5"/>
      <c r="AGT76" s="5"/>
      <c r="AGU76" s="5"/>
      <c r="AGV76" s="5"/>
      <c r="AGW76" s="5"/>
      <c r="AGX76" s="5"/>
      <c r="AGY76" s="5"/>
      <c r="AGZ76" s="5"/>
      <c r="AHA76" s="5"/>
      <c r="AHB76" s="5"/>
      <c r="AHC76" s="5"/>
      <c r="AHD76" s="5"/>
      <c r="AHE76" s="5"/>
      <c r="AHF76" s="5"/>
      <c r="AHG76" s="5"/>
      <c r="AHH76" s="5"/>
      <c r="AHI76" s="5"/>
      <c r="AHJ76" s="5"/>
      <c r="AHK76" s="5"/>
      <c r="AHL76" s="5"/>
      <c r="AHM76" s="5"/>
      <c r="AHN76" s="5"/>
      <c r="AHO76" s="5"/>
      <c r="AHP76" s="5"/>
      <c r="AHQ76" s="5"/>
      <c r="AHR76" s="5"/>
      <c r="AHS76" s="5"/>
      <c r="AHT76" s="5"/>
      <c r="AHU76" s="5"/>
      <c r="AHV76" s="5"/>
      <c r="AHW76" s="5"/>
      <c r="AHX76" s="5"/>
      <c r="AHY76" s="5"/>
      <c r="AHZ76" s="5"/>
      <c r="AIA76" s="5"/>
      <c r="AIB76" s="5"/>
      <c r="AIC76" s="5"/>
      <c r="AID76" s="5"/>
      <c r="AIE76" s="5"/>
      <c r="AIF76" s="5"/>
      <c r="AIG76" s="5"/>
      <c r="AIH76" s="5"/>
      <c r="AII76" s="5"/>
      <c r="AIJ76" s="5"/>
      <c r="AIK76" s="5"/>
      <c r="AIL76" s="5"/>
      <c r="AIM76" s="5"/>
      <c r="AIN76" s="5"/>
      <c r="AIO76" s="5"/>
      <c r="AIP76" s="5"/>
      <c r="AIQ76" s="5"/>
      <c r="AIR76" s="5"/>
      <c r="AIS76" s="5"/>
      <c r="AIT76" s="5"/>
      <c r="AIU76" s="5"/>
      <c r="AIV76" s="5"/>
      <c r="AIW76" s="5"/>
      <c r="AIX76" s="5"/>
      <c r="AIY76" s="5"/>
      <c r="AIZ76" s="5"/>
      <c r="AJA76" s="5"/>
      <c r="AJB76" s="5"/>
      <c r="AJC76" s="5"/>
      <c r="AJD76" s="5"/>
      <c r="AJE76" s="5"/>
      <c r="AJF76" s="5"/>
      <c r="AJG76" s="5"/>
      <c r="AJH76" s="5"/>
      <c r="AJI76" s="5"/>
      <c r="AJJ76" s="5"/>
      <c r="AJK76" s="5"/>
      <c r="AJL76" s="5"/>
      <c r="AJM76" s="5"/>
      <c r="AJN76" s="5"/>
      <c r="AJO76" s="5"/>
      <c r="AJP76" s="5"/>
      <c r="AJQ76" s="5"/>
      <c r="AJR76" s="5"/>
      <c r="AJS76" s="5"/>
      <c r="AJT76" s="5"/>
      <c r="AJU76" s="5"/>
      <c r="AJV76" s="5"/>
      <c r="AJW76" s="5"/>
      <c r="AJX76" s="5"/>
      <c r="AJY76" s="5"/>
      <c r="AJZ76" s="5"/>
      <c r="AKA76" s="5"/>
      <c r="AKB76" s="5"/>
      <c r="AKC76" s="5"/>
      <c r="AKD76" s="5"/>
      <c r="AKE76" s="5"/>
      <c r="AKF76" s="5"/>
      <c r="AKG76" s="5"/>
      <c r="AKH76" s="5"/>
      <c r="AKI76" s="5"/>
      <c r="AKJ76" s="5"/>
      <c r="AKK76" s="5"/>
      <c r="AKL76" s="5"/>
      <c r="AKM76" s="5"/>
      <c r="AKN76" s="5"/>
      <c r="AKO76" s="5"/>
      <c r="AKP76" s="5"/>
      <c r="AKQ76" s="5"/>
      <c r="AKR76" s="5"/>
      <c r="AKS76" s="5"/>
      <c r="AKT76" s="5"/>
      <c r="AKU76" s="5"/>
      <c r="AKV76" s="5"/>
      <c r="AKW76" s="5"/>
      <c r="AKX76" s="5"/>
      <c r="AKY76" s="5"/>
      <c r="AKZ76" s="5"/>
      <c r="ALA76" s="5"/>
      <c r="ALB76" s="5"/>
      <c r="ALC76" s="5"/>
      <c r="ALD76" s="5"/>
      <c r="ALE76" s="5"/>
      <c r="ALF76" s="5"/>
      <c r="ALG76" s="5"/>
      <c r="ALH76" s="5"/>
      <c r="ALI76" s="5"/>
      <c r="ALJ76" s="5"/>
      <c r="ALK76" s="5"/>
      <c r="ALL76" s="5"/>
      <c r="ALM76" s="5"/>
      <c r="ALN76" s="5"/>
      <c r="ALO76" s="5"/>
      <c r="ALP76" s="5"/>
      <c r="ALQ76" s="5"/>
      <c r="ALR76" s="5"/>
      <c r="ALS76" s="5"/>
      <c r="ALT76" s="5"/>
      <c r="ALU76" s="5"/>
      <c r="ALV76" s="5"/>
      <c r="ALW76" s="5"/>
      <c r="ALX76" s="5"/>
      <c r="ALY76" s="5"/>
      <c r="ALZ76" s="5"/>
      <c r="AMA76" s="5"/>
      <c r="AMB76" s="5"/>
      <c r="AMC76" s="5"/>
      <c r="AMD76" s="5"/>
      <c r="AME76" s="5"/>
      <c r="AMF76" s="5"/>
      <c r="AMG76" s="5"/>
      <c r="AMH76" s="5"/>
      <c r="AMI76" s="5"/>
      <c r="AMJ76" s="5"/>
      <c r="AMK76" s="5"/>
    </row>
    <row r="77" spans="1:1025" s="17" customFormat="1" ht="25.5" customHeight="1" x14ac:dyDescent="0.25">
      <c r="A77" s="13">
        <v>1616020</v>
      </c>
      <c r="B77" s="13" t="s">
        <v>52</v>
      </c>
      <c r="C77" s="13" t="s">
        <v>53</v>
      </c>
      <c r="D77" s="9" t="s">
        <v>54</v>
      </c>
      <c r="E77" s="19"/>
      <c r="F77" s="32"/>
      <c r="G77" s="3">
        <f>H77+I77</f>
        <v>1072670.19</v>
      </c>
      <c r="H77" s="21">
        <f>SUM(H78:H82)</f>
        <v>1072670.19</v>
      </c>
      <c r="I77" s="21">
        <f>I78+I82</f>
        <v>0</v>
      </c>
      <c r="J77" s="21">
        <f t="shared" ref="J77" si="19">J78+J82</f>
        <v>0</v>
      </c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  <c r="OT77" s="5"/>
      <c r="OU77" s="5"/>
      <c r="OV77" s="5"/>
      <c r="OW77" s="5"/>
      <c r="OX77" s="5"/>
      <c r="OY77" s="5"/>
      <c r="OZ77" s="5"/>
      <c r="PA77" s="5"/>
      <c r="PB77" s="5"/>
      <c r="PC77" s="5"/>
      <c r="PD77" s="5"/>
      <c r="PE77" s="5"/>
      <c r="PF77" s="5"/>
      <c r="PG77" s="5"/>
      <c r="PH77" s="5"/>
      <c r="PI77" s="5"/>
      <c r="PJ77" s="5"/>
      <c r="PK77" s="5"/>
      <c r="PL77" s="5"/>
      <c r="PM77" s="5"/>
      <c r="PN77" s="5"/>
      <c r="PO77" s="5"/>
      <c r="PP77" s="5"/>
      <c r="PQ77" s="5"/>
      <c r="PR77" s="5"/>
      <c r="PS77" s="5"/>
      <c r="PT77" s="5"/>
      <c r="PU77" s="5"/>
      <c r="PV77" s="5"/>
      <c r="PW77" s="5"/>
      <c r="PX77" s="5"/>
      <c r="PY77" s="5"/>
      <c r="PZ77" s="5"/>
      <c r="QA77" s="5"/>
      <c r="QB77" s="5"/>
      <c r="QC77" s="5"/>
      <c r="QD77" s="5"/>
      <c r="QE77" s="5"/>
      <c r="QF77" s="5"/>
      <c r="QG77" s="5"/>
      <c r="QH77" s="5"/>
      <c r="QI77" s="5"/>
      <c r="QJ77" s="5"/>
      <c r="QK77" s="5"/>
      <c r="QL77" s="5"/>
      <c r="QM77" s="5"/>
      <c r="QN77" s="5"/>
      <c r="QO77" s="5"/>
      <c r="QP77" s="5"/>
      <c r="QQ77" s="5"/>
      <c r="QR77" s="5"/>
      <c r="QS77" s="5"/>
      <c r="QT77" s="5"/>
      <c r="QU77" s="5"/>
      <c r="QV77" s="5"/>
      <c r="QW77" s="5"/>
      <c r="QX77" s="5"/>
      <c r="QY77" s="5"/>
      <c r="QZ77" s="5"/>
      <c r="RA77" s="5"/>
      <c r="RB77" s="5"/>
      <c r="RC77" s="5"/>
      <c r="RD77" s="5"/>
      <c r="RE77" s="5"/>
      <c r="RF77" s="5"/>
      <c r="RG77" s="5"/>
      <c r="RH77" s="5"/>
      <c r="RI77" s="5"/>
      <c r="RJ77" s="5"/>
      <c r="RK77" s="5"/>
      <c r="RL77" s="5"/>
      <c r="RM77" s="5"/>
      <c r="RN77" s="5"/>
      <c r="RO77" s="5"/>
      <c r="RP77" s="5"/>
      <c r="RQ77" s="5"/>
      <c r="RR77" s="5"/>
      <c r="RS77" s="5"/>
      <c r="RT77" s="5"/>
      <c r="RU77" s="5"/>
      <c r="RV77" s="5"/>
      <c r="RW77" s="5"/>
      <c r="RX77" s="5"/>
      <c r="RY77" s="5"/>
      <c r="RZ77" s="5"/>
      <c r="SA77" s="5"/>
      <c r="SB77" s="5"/>
      <c r="SC77" s="5"/>
      <c r="SD77" s="5"/>
      <c r="SE77" s="5"/>
      <c r="SF77" s="5"/>
      <c r="SG77" s="5"/>
      <c r="SH77" s="5"/>
      <c r="SI77" s="5"/>
      <c r="SJ77" s="5"/>
      <c r="SK77" s="5"/>
      <c r="SL77" s="5"/>
      <c r="SM77" s="5"/>
      <c r="SN77" s="5"/>
      <c r="SO77" s="5"/>
      <c r="SP77" s="5"/>
      <c r="SQ77" s="5"/>
      <c r="SR77" s="5"/>
      <c r="SS77" s="5"/>
      <c r="ST77" s="5"/>
      <c r="SU77" s="5"/>
      <c r="SV77" s="5"/>
      <c r="SW77" s="5"/>
      <c r="SX77" s="5"/>
      <c r="SY77" s="5"/>
      <c r="SZ77" s="5"/>
      <c r="TA77" s="5"/>
      <c r="TB77" s="5"/>
      <c r="TC77" s="5"/>
      <c r="TD77" s="5"/>
      <c r="TE77" s="5"/>
      <c r="TF77" s="5"/>
      <c r="TG77" s="5"/>
      <c r="TH77" s="5"/>
      <c r="TI77" s="5"/>
      <c r="TJ77" s="5"/>
      <c r="TK77" s="5"/>
      <c r="TL77" s="5"/>
      <c r="TM77" s="5"/>
      <c r="TN77" s="5"/>
      <c r="TO77" s="5"/>
      <c r="TP77" s="5"/>
      <c r="TQ77" s="5"/>
      <c r="TR77" s="5"/>
      <c r="TS77" s="5"/>
      <c r="TT77" s="5"/>
      <c r="TU77" s="5"/>
      <c r="TV77" s="5"/>
      <c r="TW77" s="5"/>
      <c r="TX77" s="5"/>
      <c r="TY77" s="5"/>
      <c r="TZ77" s="5"/>
      <c r="UA77" s="5"/>
      <c r="UB77" s="5"/>
      <c r="UC77" s="5"/>
      <c r="UD77" s="5"/>
      <c r="UE77" s="5"/>
      <c r="UF77" s="5"/>
      <c r="UG77" s="5"/>
      <c r="UH77" s="5"/>
      <c r="UI77" s="5"/>
      <c r="UJ77" s="5"/>
      <c r="UK77" s="5"/>
      <c r="UL77" s="5"/>
      <c r="UM77" s="5"/>
      <c r="UN77" s="5"/>
      <c r="UO77" s="5"/>
      <c r="UP77" s="5"/>
      <c r="UQ77" s="5"/>
      <c r="UR77" s="5"/>
      <c r="US77" s="5"/>
      <c r="UT77" s="5"/>
      <c r="UU77" s="5"/>
      <c r="UV77" s="5"/>
      <c r="UW77" s="5"/>
      <c r="UX77" s="5"/>
      <c r="UY77" s="5"/>
      <c r="UZ77" s="5"/>
      <c r="VA77" s="5"/>
      <c r="VB77" s="5"/>
      <c r="VC77" s="5"/>
      <c r="VD77" s="5"/>
      <c r="VE77" s="5"/>
      <c r="VF77" s="5"/>
      <c r="VG77" s="5"/>
      <c r="VH77" s="5"/>
      <c r="VI77" s="5"/>
      <c r="VJ77" s="5"/>
      <c r="VK77" s="5"/>
      <c r="VL77" s="5"/>
      <c r="VM77" s="5"/>
      <c r="VN77" s="5"/>
      <c r="VO77" s="5"/>
      <c r="VP77" s="5"/>
      <c r="VQ77" s="5"/>
      <c r="VR77" s="5"/>
      <c r="VS77" s="5"/>
      <c r="VT77" s="5"/>
      <c r="VU77" s="5"/>
      <c r="VV77" s="5"/>
      <c r="VW77" s="5"/>
      <c r="VX77" s="5"/>
      <c r="VY77" s="5"/>
      <c r="VZ77" s="5"/>
      <c r="WA77" s="5"/>
      <c r="WB77" s="5"/>
      <c r="WC77" s="5"/>
      <c r="WD77" s="5"/>
      <c r="WE77" s="5"/>
      <c r="WF77" s="5"/>
      <c r="WG77" s="5"/>
      <c r="WH77" s="5"/>
      <c r="WI77" s="5"/>
      <c r="WJ77" s="5"/>
      <c r="WK77" s="5"/>
      <c r="WL77" s="5"/>
      <c r="WM77" s="5"/>
      <c r="WN77" s="5"/>
      <c r="WO77" s="5"/>
      <c r="WP77" s="5"/>
      <c r="WQ77" s="5"/>
      <c r="WR77" s="5"/>
      <c r="WS77" s="5"/>
      <c r="WT77" s="5"/>
      <c r="WU77" s="5"/>
      <c r="WV77" s="5"/>
      <c r="WW77" s="5"/>
      <c r="WX77" s="5"/>
      <c r="WY77" s="5"/>
      <c r="WZ77" s="5"/>
      <c r="XA77" s="5"/>
      <c r="XB77" s="5"/>
      <c r="XC77" s="5"/>
      <c r="XD77" s="5"/>
      <c r="XE77" s="5"/>
      <c r="XF77" s="5"/>
      <c r="XG77" s="5"/>
      <c r="XH77" s="5"/>
      <c r="XI77" s="5"/>
      <c r="XJ77" s="5"/>
      <c r="XK77" s="5"/>
      <c r="XL77" s="5"/>
      <c r="XM77" s="5"/>
      <c r="XN77" s="5"/>
      <c r="XO77" s="5"/>
      <c r="XP77" s="5"/>
      <c r="XQ77" s="5"/>
      <c r="XR77" s="5"/>
      <c r="XS77" s="5"/>
      <c r="XT77" s="5"/>
      <c r="XU77" s="5"/>
      <c r="XV77" s="5"/>
      <c r="XW77" s="5"/>
      <c r="XX77" s="5"/>
      <c r="XY77" s="5"/>
      <c r="XZ77" s="5"/>
      <c r="YA77" s="5"/>
      <c r="YB77" s="5"/>
      <c r="YC77" s="5"/>
      <c r="YD77" s="5"/>
      <c r="YE77" s="5"/>
      <c r="YF77" s="5"/>
      <c r="YG77" s="5"/>
      <c r="YH77" s="5"/>
      <c r="YI77" s="5"/>
      <c r="YJ77" s="5"/>
      <c r="YK77" s="5"/>
      <c r="YL77" s="5"/>
      <c r="YM77" s="5"/>
      <c r="YN77" s="5"/>
      <c r="YO77" s="5"/>
      <c r="YP77" s="5"/>
      <c r="YQ77" s="5"/>
      <c r="YR77" s="5"/>
      <c r="YS77" s="5"/>
      <c r="YT77" s="5"/>
      <c r="YU77" s="5"/>
      <c r="YV77" s="5"/>
      <c r="YW77" s="5"/>
      <c r="YX77" s="5"/>
      <c r="YY77" s="5"/>
      <c r="YZ77" s="5"/>
      <c r="ZA77" s="5"/>
      <c r="ZB77" s="5"/>
      <c r="ZC77" s="5"/>
      <c r="ZD77" s="5"/>
      <c r="ZE77" s="5"/>
      <c r="ZF77" s="5"/>
      <c r="ZG77" s="5"/>
      <c r="ZH77" s="5"/>
      <c r="ZI77" s="5"/>
      <c r="ZJ77" s="5"/>
      <c r="ZK77" s="5"/>
      <c r="ZL77" s="5"/>
      <c r="ZM77" s="5"/>
      <c r="ZN77" s="5"/>
      <c r="ZO77" s="5"/>
      <c r="ZP77" s="5"/>
      <c r="ZQ77" s="5"/>
      <c r="ZR77" s="5"/>
      <c r="ZS77" s="5"/>
      <c r="ZT77" s="5"/>
      <c r="ZU77" s="5"/>
      <c r="ZV77" s="5"/>
      <c r="ZW77" s="5"/>
      <c r="ZX77" s="5"/>
      <c r="ZY77" s="5"/>
      <c r="ZZ77" s="5"/>
      <c r="AAA77" s="5"/>
      <c r="AAB77" s="5"/>
      <c r="AAC77" s="5"/>
      <c r="AAD77" s="5"/>
      <c r="AAE77" s="5"/>
      <c r="AAF77" s="5"/>
      <c r="AAG77" s="5"/>
      <c r="AAH77" s="5"/>
      <c r="AAI77" s="5"/>
      <c r="AAJ77" s="5"/>
      <c r="AAK77" s="5"/>
      <c r="AAL77" s="5"/>
      <c r="AAM77" s="5"/>
      <c r="AAN77" s="5"/>
      <c r="AAO77" s="5"/>
      <c r="AAP77" s="5"/>
      <c r="AAQ77" s="5"/>
      <c r="AAR77" s="5"/>
      <c r="AAS77" s="5"/>
      <c r="AAT77" s="5"/>
      <c r="AAU77" s="5"/>
      <c r="AAV77" s="5"/>
      <c r="AAW77" s="5"/>
      <c r="AAX77" s="5"/>
      <c r="AAY77" s="5"/>
      <c r="AAZ77" s="5"/>
      <c r="ABA77" s="5"/>
      <c r="ABB77" s="5"/>
      <c r="ABC77" s="5"/>
      <c r="ABD77" s="5"/>
      <c r="ABE77" s="5"/>
      <c r="ABF77" s="5"/>
      <c r="ABG77" s="5"/>
      <c r="ABH77" s="5"/>
      <c r="ABI77" s="5"/>
      <c r="ABJ77" s="5"/>
      <c r="ABK77" s="5"/>
      <c r="ABL77" s="5"/>
      <c r="ABM77" s="5"/>
      <c r="ABN77" s="5"/>
      <c r="ABO77" s="5"/>
      <c r="ABP77" s="5"/>
      <c r="ABQ77" s="5"/>
      <c r="ABR77" s="5"/>
      <c r="ABS77" s="5"/>
      <c r="ABT77" s="5"/>
      <c r="ABU77" s="5"/>
      <c r="ABV77" s="5"/>
      <c r="ABW77" s="5"/>
      <c r="ABX77" s="5"/>
      <c r="ABY77" s="5"/>
      <c r="ABZ77" s="5"/>
      <c r="ACA77" s="5"/>
      <c r="ACB77" s="5"/>
      <c r="ACC77" s="5"/>
      <c r="ACD77" s="5"/>
      <c r="ACE77" s="5"/>
      <c r="ACF77" s="5"/>
      <c r="ACG77" s="5"/>
      <c r="ACH77" s="5"/>
      <c r="ACI77" s="5"/>
      <c r="ACJ77" s="5"/>
      <c r="ACK77" s="5"/>
      <c r="ACL77" s="5"/>
      <c r="ACM77" s="5"/>
      <c r="ACN77" s="5"/>
      <c r="ACO77" s="5"/>
      <c r="ACP77" s="5"/>
      <c r="ACQ77" s="5"/>
      <c r="ACR77" s="5"/>
      <c r="ACS77" s="5"/>
      <c r="ACT77" s="5"/>
      <c r="ACU77" s="5"/>
      <c r="ACV77" s="5"/>
      <c r="ACW77" s="5"/>
      <c r="ACX77" s="5"/>
      <c r="ACY77" s="5"/>
      <c r="ACZ77" s="5"/>
      <c r="ADA77" s="5"/>
      <c r="ADB77" s="5"/>
      <c r="ADC77" s="5"/>
      <c r="ADD77" s="5"/>
      <c r="ADE77" s="5"/>
      <c r="ADF77" s="5"/>
      <c r="ADG77" s="5"/>
      <c r="ADH77" s="5"/>
      <c r="ADI77" s="5"/>
      <c r="ADJ77" s="5"/>
      <c r="ADK77" s="5"/>
      <c r="ADL77" s="5"/>
      <c r="ADM77" s="5"/>
      <c r="ADN77" s="5"/>
      <c r="ADO77" s="5"/>
      <c r="ADP77" s="5"/>
      <c r="ADQ77" s="5"/>
      <c r="ADR77" s="5"/>
      <c r="ADS77" s="5"/>
      <c r="ADT77" s="5"/>
      <c r="ADU77" s="5"/>
      <c r="ADV77" s="5"/>
      <c r="ADW77" s="5"/>
      <c r="ADX77" s="5"/>
      <c r="ADY77" s="5"/>
      <c r="ADZ77" s="5"/>
      <c r="AEA77" s="5"/>
      <c r="AEB77" s="5"/>
      <c r="AEC77" s="5"/>
      <c r="AED77" s="5"/>
      <c r="AEE77" s="5"/>
      <c r="AEF77" s="5"/>
      <c r="AEG77" s="5"/>
      <c r="AEH77" s="5"/>
      <c r="AEI77" s="5"/>
      <c r="AEJ77" s="5"/>
      <c r="AEK77" s="5"/>
      <c r="AEL77" s="5"/>
      <c r="AEM77" s="5"/>
      <c r="AEN77" s="5"/>
      <c r="AEO77" s="5"/>
      <c r="AEP77" s="5"/>
      <c r="AEQ77" s="5"/>
      <c r="AER77" s="5"/>
      <c r="AES77" s="5"/>
      <c r="AET77" s="5"/>
      <c r="AEU77" s="5"/>
      <c r="AEV77" s="5"/>
      <c r="AEW77" s="5"/>
      <c r="AEX77" s="5"/>
      <c r="AEY77" s="5"/>
      <c r="AEZ77" s="5"/>
      <c r="AFA77" s="5"/>
      <c r="AFB77" s="5"/>
      <c r="AFC77" s="5"/>
      <c r="AFD77" s="5"/>
      <c r="AFE77" s="5"/>
      <c r="AFF77" s="5"/>
      <c r="AFG77" s="5"/>
      <c r="AFH77" s="5"/>
      <c r="AFI77" s="5"/>
      <c r="AFJ77" s="5"/>
      <c r="AFK77" s="5"/>
      <c r="AFL77" s="5"/>
      <c r="AFM77" s="5"/>
      <c r="AFN77" s="5"/>
      <c r="AFO77" s="5"/>
      <c r="AFP77" s="5"/>
      <c r="AFQ77" s="5"/>
      <c r="AFR77" s="5"/>
      <c r="AFS77" s="5"/>
      <c r="AFT77" s="5"/>
      <c r="AFU77" s="5"/>
      <c r="AFV77" s="5"/>
      <c r="AFW77" s="5"/>
      <c r="AFX77" s="5"/>
      <c r="AFY77" s="5"/>
      <c r="AFZ77" s="5"/>
      <c r="AGA77" s="5"/>
      <c r="AGB77" s="5"/>
      <c r="AGC77" s="5"/>
      <c r="AGD77" s="5"/>
      <c r="AGE77" s="5"/>
      <c r="AGF77" s="5"/>
      <c r="AGG77" s="5"/>
      <c r="AGH77" s="5"/>
      <c r="AGI77" s="5"/>
      <c r="AGJ77" s="5"/>
      <c r="AGK77" s="5"/>
      <c r="AGL77" s="5"/>
      <c r="AGM77" s="5"/>
      <c r="AGN77" s="5"/>
      <c r="AGO77" s="5"/>
      <c r="AGP77" s="5"/>
      <c r="AGQ77" s="5"/>
      <c r="AGR77" s="5"/>
      <c r="AGS77" s="5"/>
      <c r="AGT77" s="5"/>
      <c r="AGU77" s="5"/>
      <c r="AGV77" s="5"/>
      <c r="AGW77" s="5"/>
      <c r="AGX77" s="5"/>
      <c r="AGY77" s="5"/>
      <c r="AGZ77" s="5"/>
      <c r="AHA77" s="5"/>
      <c r="AHB77" s="5"/>
      <c r="AHC77" s="5"/>
      <c r="AHD77" s="5"/>
      <c r="AHE77" s="5"/>
      <c r="AHF77" s="5"/>
      <c r="AHG77" s="5"/>
      <c r="AHH77" s="5"/>
      <c r="AHI77" s="5"/>
      <c r="AHJ77" s="5"/>
      <c r="AHK77" s="5"/>
      <c r="AHL77" s="5"/>
      <c r="AHM77" s="5"/>
      <c r="AHN77" s="5"/>
      <c r="AHO77" s="5"/>
      <c r="AHP77" s="5"/>
      <c r="AHQ77" s="5"/>
      <c r="AHR77" s="5"/>
      <c r="AHS77" s="5"/>
      <c r="AHT77" s="5"/>
      <c r="AHU77" s="5"/>
      <c r="AHV77" s="5"/>
      <c r="AHW77" s="5"/>
      <c r="AHX77" s="5"/>
      <c r="AHY77" s="5"/>
      <c r="AHZ77" s="5"/>
      <c r="AIA77" s="5"/>
      <c r="AIB77" s="5"/>
      <c r="AIC77" s="5"/>
      <c r="AID77" s="5"/>
      <c r="AIE77" s="5"/>
      <c r="AIF77" s="5"/>
      <c r="AIG77" s="5"/>
      <c r="AIH77" s="5"/>
      <c r="AII77" s="5"/>
      <c r="AIJ77" s="5"/>
      <c r="AIK77" s="5"/>
      <c r="AIL77" s="5"/>
      <c r="AIM77" s="5"/>
      <c r="AIN77" s="5"/>
      <c r="AIO77" s="5"/>
      <c r="AIP77" s="5"/>
      <c r="AIQ77" s="5"/>
      <c r="AIR77" s="5"/>
      <c r="AIS77" s="5"/>
      <c r="AIT77" s="5"/>
      <c r="AIU77" s="5"/>
      <c r="AIV77" s="5"/>
      <c r="AIW77" s="5"/>
      <c r="AIX77" s="5"/>
      <c r="AIY77" s="5"/>
      <c r="AIZ77" s="5"/>
      <c r="AJA77" s="5"/>
      <c r="AJB77" s="5"/>
      <c r="AJC77" s="5"/>
      <c r="AJD77" s="5"/>
      <c r="AJE77" s="5"/>
      <c r="AJF77" s="5"/>
      <c r="AJG77" s="5"/>
      <c r="AJH77" s="5"/>
      <c r="AJI77" s="5"/>
      <c r="AJJ77" s="5"/>
      <c r="AJK77" s="5"/>
      <c r="AJL77" s="5"/>
      <c r="AJM77" s="5"/>
      <c r="AJN77" s="5"/>
      <c r="AJO77" s="5"/>
      <c r="AJP77" s="5"/>
      <c r="AJQ77" s="5"/>
      <c r="AJR77" s="5"/>
      <c r="AJS77" s="5"/>
      <c r="AJT77" s="5"/>
      <c r="AJU77" s="5"/>
      <c r="AJV77" s="5"/>
      <c r="AJW77" s="5"/>
      <c r="AJX77" s="5"/>
      <c r="AJY77" s="5"/>
      <c r="AJZ77" s="5"/>
      <c r="AKA77" s="5"/>
      <c r="AKB77" s="5"/>
      <c r="AKC77" s="5"/>
      <c r="AKD77" s="5"/>
      <c r="AKE77" s="5"/>
      <c r="AKF77" s="5"/>
      <c r="AKG77" s="5"/>
      <c r="AKH77" s="5"/>
      <c r="AKI77" s="5"/>
      <c r="AKJ77" s="5"/>
      <c r="AKK77" s="5"/>
      <c r="AKL77" s="5"/>
      <c r="AKM77" s="5"/>
      <c r="AKN77" s="5"/>
      <c r="AKO77" s="5"/>
      <c r="AKP77" s="5"/>
      <c r="AKQ77" s="5"/>
      <c r="AKR77" s="5"/>
      <c r="AKS77" s="5"/>
      <c r="AKT77" s="5"/>
      <c r="AKU77" s="5"/>
      <c r="AKV77" s="5"/>
      <c r="AKW77" s="5"/>
      <c r="AKX77" s="5"/>
      <c r="AKY77" s="5"/>
      <c r="AKZ77" s="5"/>
      <c r="ALA77" s="5"/>
      <c r="ALB77" s="5"/>
      <c r="ALC77" s="5"/>
      <c r="ALD77" s="5"/>
      <c r="ALE77" s="5"/>
      <c r="ALF77" s="5"/>
      <c r="ALG77" s="5"/>
      <c r="ALH77" s="5"/>
      <c r="ALI77" s="5"/>
      <c r="ALJ77" s="5"/>
      <c r="ALK77" s="5"/>
      <c r="ALL77" s="5"/>
      <c r="ALM77" s="5"/>
      <c r="ALN77" s="5"/>
      <c r="ALO77" s="5"/>
      <c r="ALP77" s="5"/>
      <c r="ALQ77" s="5"/>
      <c r="ALR77" s="5"/>
      <c r="ALS77" s="5"/>
      <c r="ALT77" s="5"/>
      <c r="ALU77" s="5"/>
      <c r="ALV77" s="5"/>
      <c r="ALW77" s="5"/>
      <c r="ALX77" s="5"/>
      <c r="ALY77" s="5"/>
      <c r="ALZ77" s="5"/>
      <c r="AMA77" s="5"/>
      <c r="AMB77" s="5"/>
      <c r="AMC77" s="5"/>
      <c r="AMD77" s="5"/>
      <c r="AME77" s="5"/>
      <c r="AMF77" s="5"/>
      <c r="AMG77" s="5"/>
      <c r="AMH77" s="5"/>
      <c r="AMI77" s="5"/>
      <c r="AMJ77" s="5"/>
      <c r="AMK77" s="5"/>
    </row>
    <row r="78" spans="1:1025" s="17" customFormat="1" ht="49.5" customHeight="1" x14ac:dyDescent="0.25">
      <c r="A78" s="11"/>
      <c r="B78" s="11"/>
      <c r="C78" s="11"/>
      <c r="D78" s="11"/>
      <c r="E78" s="12" t="s">
        <v>137</v>
      </c>
      <c r="F78" s="37" t="s">
        <v>210</v>
      </c>
      <c r="G78" s="3">
        <f t="shared" ref="G78:G82" si="20">H78+I78</f>
        <v>441476.83</v>
      </c>
      <c r="H78" s="21">
        <f>100000+76476.83+90000+95000+80000</f>
        <v>441476.83</v>
      </c>
      <c r="I78" s="22">
        <v>0</v>
      </c>
      <c r="J78" s="21">
        <v>0</v>
      </c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5"/>
      <c r="OV78" s="5"/>
      <c r="OW78" s="5"/>
      <c r="OX78" s="5"/>
      <c r="OY78" s="5"/>
      <c r="OZ78" s="5"/>
      <c r="PA78" s="5"/>
      <c r="PB78" s="5"/>
      <c r="PC78" s="5"/>
      <c r="PD78" s="5"/>
      <c r="PE78" s="5"/>
      <c r="PF78" s="5"/>
      <c r="PG78" s="5"/>
      <c r="PH78" s="5"/>
      <c r="PI78" s="5"/>
      <c r="PJ78" s="5"/>
      <c r="PK78" s="5"/>
      <c r="PL78" s="5"/>
      <c r="PM78" s="5"/>
      <c r="PN78" s="5"/>
      <c r="PO78" s="5"/>
      <c r="PP78" s="5"/>
      <c r="PQ78" s="5"/>
      <c r="PR78" s="5"/>
      <c r="PS78" s="5"/>
      <c r="PT78" s="5"/>
      <c r="PU78" s="5"/>
      <c r="PV78" s="5"/>
      <c r="PW78" s="5"/>
      <c r="PX78" s="5"/>
      <c r="PY78" s="5"/>
      <c r="PZ78" s="5"/>
      <c r="QA78" s="5"/>
      <c r="QB78" s="5"/>
      <c r="QC78" s="5"/>
      <c r="QD78" s="5"/>
      <c r="QE78" s="5"/>
      <c r="QF78" s="5"/>
      <c r="QG78" s="5"/>
      <c r="QH78" s="5"/>
      <c r="QI78" s="5"/>
      <c r="QJ78" s="5"/>
      <c r="QK78" s="5"/>
      <c r="QL78" s="5"/>
      <c r="QM78" s="5"/>
      <c r="QN78" s="5"/>
      <c r="QO78" s="5"/>
      <c r="QP78" s="5"/>
      <c r="QQ78" s="5"/>
      <c r="QR78" s="5"/>
      <c r="QS78" s="5"/>
      <c r="QT78" s="5"/>
      <c r="QU78" s="5"/>
      <c r="QV78" s="5"/>
      <c r="QW78" s="5"/>
      <c r="QX78" s="5"/>
      <c r="QY78" s="5"/>
      <c r="QZ78" s="5"/>
      <c r="RA78" s="5"/>
      <c r="RB78" s="5"/>
      <c r="RC78" s="5"/>
      <c r="RD78" s="5"/>
      <c r="RE78" s="5"/>
      <c r="RF78" s="5"/>
      <c r="RG78" s="5"/>
      <c r="RH78" s="5"/>
      <c r="RI78" s="5"/>
      <c r="RJ78" s="5"/>
      <c r="RK78" s="5"/>
      <c r="RL78" s="5"/>
      <c r="RM78" s="5"/>
      <c r="RN78" s="5"/>
      <c r="RO78" s="5"/>
      <c r="RP78" s="5"/>
      <c r="RQ78" s="5"/>
      <c r="RR78" s="5"/>
      <c r="RS78" s="5"/>
      <c r="RT78" s="5"/>
      <c r="RU78" s="5"/>
      <c r="RV78" s="5"/>
      <c r="RW78" s="5"/>
      <c r="RX78" s="5"/>
      <c r="RY78" s="5"/>
      <c r="RZ78" s="5"/>
      <c r="SA78" s="5"/>
      <c r="SB78" s="5"/>
      <c r="SC78" s="5"/>
      <c r="SD78" s="5"/>
      <c r="SE78" s="5"/>
      <c r="SF78" s="5"/>
      <c r="SG78" s="5"/>
      <c r="SH78" s="5"/>
      <c r="SI78" s="5"/>
      <c r="SJ78" s="5"/>
      <c r="SK78" s="5"/>
      <c r="SL78" s="5"/>
      <c r="SM78" s="5"/>
      <c r="SN78" s="5"/>
      <c r="SO78" s="5"/>
      <c r="SP78" s="5"/>
      <c r="SQ78" s="5"/>
      <c r="SR78" s="5"/>
      <c r="SS78" s="5"/>
      <c r="ST78" s="5"/>
      <c r="SU78" s="5"/>
      <c r="SV78" s="5"/>
      <c r="SW78" s="5"/>
      <c r="SX78" s="5"/>
      <c r="SY78" s="5"/>
      <c r="SZ78" s="5"/>
      <c r="TA78" s="5"/>
      <c r="TB78" s="5"/>
      <c r="TC78" s="5"/>
      <c r="TD78" s="5"/>
      <c r="TE78" s="5"/>
      <c r="TF78" s="5"/>
      <c r="TG78" s="5"/>
      <c r="TH78" s="5"/>
      <c r="TI78" s="5"/>
      <c r="TJ78" s="5"/>
      <c r="TK78" s="5"/>
      <c r="TL78" s="5"/>
      <c r="TM78" s="5"/>
      <c r="TN78" s="5"/>
      <c r="TO78" s="5"/>
      <c r="TP78" s="5"/>
      <c r="TQ78" s="5"/>
      <c r="TR78" s="5"/>
      <c r="TS78" s="5"/>
      <c r="TT78" s="5"/>
      <c r="TU78" s="5"/>
      <c r="TV78" s="5"/>
      <c r="TW78" s="5"/>
      <c r="TX78" s="5"/>
      <c r="TY78" s="5"/>
      <c r="TZ78" s="5"/>
      <c r="UA78" s="5"/>
      <c r="UB78" s="5"/>
      <c r="UC78" s="5"/>
      <c r="UD78" s="5"/>
      <c r="UE78" s="5"/>
      <c r="UF78" s="5"/>
      <c r="UG78" s="5"/>
      <c r="UH78" s="5"/>
      <c r="UI78" s="5"/>
      <c r="UJ78" s="5"/>
      <c r="UK78" s="5"/>
      <c r="UL78" s="5"/>
      <c r="UM78" s="5"/>
      <c r="UN78" s="5"/>
      <c r="UO78" s="5"/>
      <c r="UP78" s="5"/>
      <c r="UQ78" s="5"/>
      <c r="UR78" s="5"/>
      <c r="US78" s="5"/>
      <c r="UT78" s="5"/>
      <c r="UU78" s="5"/>
      <c r="UV78" s="5"/>
      <c r="UW78" s="5"/>
      <c r="UX78" s="5"/>
      <c r="UY78" s="5"/>
      <c r="UZ78" s="5"/>
      <c r="VA78" s="5"/>
      <c r="VB78" s="5"/>
      <c r="VC78" s="5"/>
      <c r="VD78" s="5"/>
      <c r="VE78" s="5"/>
      <c r="VF78" s="5"/>
      <c r="VG78" s="5"/>
      <c r="VH78" s="5"/>
      <c r="VI78" s="5"/>
      <c r="VJ78" s="5"/>
      <c r="VK78" s="5"/>
      <c r="VL78" s="5"/>
      <c r="VM78" s="5"/>
      <c r="VN78" s="5"/>
      <c r="VO78" s="5"/>
      <c r="VP78" s="5"/>
      <c r="VQ78" s="5"/>
      <c r="VR78" s="5"/>
      <c r="VS78" s="5"/>
      <c r="VT78" s="5"/>
      <c r="VU78" s="5"/>
      <c r="VV78" s="5"/>
      <c r="VW78" s="5"/>
      <c r="VX78" s="5"/>
      <c r="VY78" s="5"/>
      <c r="VZ78" s="5"/>
      <c r="WA78" s="5"/>
      <c r="WB78" s="5"/>
      <c r="WC78" s="5"/>
      <c r="WD78" s="5"/>
      <c r="WE78" s="5"/>
      <c r="WF78" s="5"/>
      <c r="WG78" s="5"/>
      <c r="WH78" s="5"/>
      <c r="WI78" s="5"/>
      <c r="WJ78" s="5"/>
      <c r="WK78" s="5"/>
      <c r="WL78" s="5"/>
      <c r="WM78" s="5"/>
      <c r="WN78" s="5"/>
      <c r="WO78" s="5"/>
      <c r="WP78" s="5"/>
      <c r="WQ78" s="5"/>
      <c r="WR78" s="5"/>
      <c r="WS78" s="5"/>
      <c r="WT78" s="5"/>
      <c r="WU78" s="5"/>
      <c r="WV78" s="5"/>
      <c r="WW78" s="5"/>
      <c r="WX78" s="5"/>
      <c r="WY78" s="5"/>
      <c r="WZ78" s="5"/>
      <c r="XA78" s="5"/>
      <c r="XB78" s="5"/>
      <c r="XC78" s="5"/>
      <c r="XD78" s="5"/>
      <c r="XE78" s="5"/>
      <c r="XF78" s="5"/>
      <c r="XG78" s="5"/>
      <c r="XH78" s="5"/>
      <c r="XI78" s="5"/>
      <c r="XJ78" s="5"/>
      <c r="XK78" s="5"/>
      <c r="XL78" s="5"/>
      <c r="XM78" s="5"/>
      <c r="XN78" s="5"/>
      <c r="XO78" s="5"/>
      <c r="XP78" s="5"/>
      <c r="XQ78" s="5"/>
      <c r="XR78" s="5"/>
      <c r="XS78" s="5"/>
      <c r="XT78" s="5"/>
      <c r="XU78" s="5"/>
      <c r="XV78" s="5"/>
      <c r="XW78" s="5"/>
      <c r="XX78" s="5"/>
      <c r="XY78" s="5"/>
      <c r="XZ78" s="5"/>
      <c r="YA78" s="5"/>
      <c r="YB78" s="5"/>
      <c r="YC78" s="5"/>
      <c r="YD78" s="5"/>
      <c r="YE78" s="5"/>
      <c r="YF78" s="5"/>
      <c r="YG78" s="5"/>
      <c r="YH78" s="5"/>
      <c r="YI78" s="5"/>
      <c r="YJ78" s="5"/>
      <c r="YK78" s="5"/>
      <c r="YL78" s="5"/>
      <c r="YM78" s="5"/>
      <c r="YN78" s="5"/>
      <c r="YO78" s="5"/>
      <c r="YP78" s="5"/>
      <c r="YQ78" s="5"/>
      <c r="YR78" s="5"/>
      <c r="YS78" s="5"/>
      <c r="YT78" s="5"/>
      <c r="YU78" s="5"/>
      <c r="YV78" s="5"/>
      <c r="YW78" s="5"/>
      <c r="YX78" s="5"/>
      <c r="YY78" s="5"/>
      <c r="YZ78" s="5"/>
      <c r="ZA78" s="5"/>
      <c r="ZB78" s="5"/>
      <c r="ZC78" s="5"/>
      <c r="ZD78" s="5"/>
      <c r="ZE78" s="5"/>
      <c r="ZF78" s="5"/>
      <c r="ZG78" s="5"/>
      <c r="ZH78" s="5"/>
      <c r="ZI78" s="5"/>
      <c r="ZJ78" s="5"/>
      <c r="ZK78" s="5"/>
      <c r="ZL78" s="5"/>
      <c r="ZM78" s="5"/>
      <c r="ZN78" s="5"/>
      <c r="ZO78" s="5"/>
      <c r="ZP78" s="5"/>
      <c r="ZQ78" s="5"/>
      <c r="ZR78" s="5"/>
      <c r="ZS78" s="5"/>
      <c r="ZT78" s="5"/>
      <c r="ZU78" s="5"/>
      <c r="ZV78" s="5"/>
      <c r="ZW78" s="5"/>
      <c r="ZX78" s="5"/>
      <c r="ZY78" s="5"/>
      <c r="ZZ78" s="5"/>
      <c r="AAA78" s="5"/>
      <c r="AAB78" s="5"/>
      <c r="AAC78" s="5"/>
      <c r="AAD78" s="5"/>
      <c r="AAE78" s="5"/>
      <c r="AAF78" s="5"/>
      <c r="AAG78" s="5"/>
      <c r="AAH78" s="5"/>
      <c r="AAI78" s="5"/>
      <c r="AAJ78" s="5"/>
      <c r="AAK78" s="5"/>
      <c r="AAL78" s="5"/>
      <c r="AAM78" s="5"/>
      <c r="AAN78" s="5"/>
      <c r="AAO78" s="5"/>
      <c r="AAP78" s="5"/>
      <c r="AAQ78" s="5"/>
      <c r="AAR78" s="5"/>
      <c r="AAS78" s="5"/>
      <c r="AAT78" s="5"/>
      <c r="AAU78" s="5"/>
      <c r="AAV78" s="5"/>
      <c r="AAW78" s="5"/>
      <c r="AAX78" s="5"/>
      <c r="AAY78" s="5"/>
      <c r="AAZ78" s="5"/>
      <c r="ABA78" s="5"/>
      <c r="ABB78" s="5"/>
      <c r="ABC78" s="5"/>
      <c r="ABD78" s="5"/>
      <c r="ABE78" s="5"/>
      <c r="ABF78" s="5"/>
      <c r="ABG78" s="5"/>
      <c r="ABH78" s="5"/>
      <c r="ABI78" s="5"/>
      <c r="ABJ78" s="5"/>
      <c r="ABK78" s="5"/>
      <c r="ABL78" s="5"/>
      <c r="ABM78" s="5"/>
      <c r="ABN78" s="5"/>
      <c r="ABO78" s="5"/>
      <c r="ABP78" s="5"/>
      <c r="ABQ78" s="5"/>
      <c r="ABR78" s="5"/>
      <c r="ABS78" s="5"/>
      <c r="ABT78" s="5"/>
      <c r="ABU78" s="5"/>
      <c r="ABV78" s="5"/>
      <c r="ABW78" s="5"/>
      <c r="ABX78" s="5"/>
      <c r="ABY78" s="5"/>
      <c r="ABZ78" s="5"/>
      <c r="ACA78" s="5"/>
      <c r="ACB78" s="5"/>
      <c r="ACC78" s="5"/>
      <c r="ACD78" s="5"/>
      <c r="ACE78" s="5"/>
      <c r="ACF78" s="5"/>
      <c r="ACG78" s="5"/>
      <c r="ACH78" s="5"/>
      <c r="ACI78" s="5"/>
      <c r="ACJ78" s="5"/>
      <c r="ACK78" s="5"/>
      <c r="ACL78" s="5"/>
      <c r="ACM78" s="5"/>
      <c r="ACN78" s="5"/>
      <c r="ACO78" s="5"/>
      <c r="ACP78" s="5"/>
      <c r="ACQ78" s="5"/>
      <c r="ACR78" s="5"/>
      <c r="ACS78" s="5"/>
      <c r="ACT78" s="5"/>
      <c r="ACU78" s="5"/>
      <c r="ACV78" s="5"/>
      <c r="ACW78" s="5"/>
      <c r="ACX78" s="5"/>
      <c r="ACY78" s="5"/>
      <c r="ACZ78" s="5"/>
      <c r="ADA78" s="5"/>
      <c r="ADB78" s="5"/>
      <c r="ADC78" s="5"/>
      <c r="ADD78" s="5"/>
      <c r="ADE78" s="5"/>
      <c r="ADF78" s="5"/>
      <c r="ADG78" s="5"/>
      <c r="ADH78" s="5"/>
      <c r="ADI78" s="5"/>
      <c r="ADJ78" s="5"/>
      <c r="ADK78" s="5"/>
      <c r="ADL78" s="5"/>
      <c r="ADM78" s="5"/>
      <c r="ADN78" s="5"/>
      <c r="ADO78" s="5"/>
      <c r="ADP78" s="5"/>
      <c r="ADQ78" s="5"/>
      <c r="ADR78" s="5"/>
      <c r="ADS78" s="5"/>
      <c r="ADT78" s="5"/>
      <c r="ADU78" s="5"/>
      <c r="ADV78" s="5"/>
      <c r="ADW78" s="5"/>
      <c r="ADX78" s="5"/>
      <c r="ADY78" s="5"/>
      <c r="ADZ78" s="5"/>
      <c r="AEA78" s="5"/>
      <c r="AEB78" s="5"/>
      <c r="AEC78" s="5"/>
      <c r="AED78" s="5"/>
      <c r="AEE78" s="5"/>
      <c r="AEF78" s="5"/>
      <c r="AEG78" s="5"/>
      <c r="AEH78" s="5"/>
      <c r="AEI78" s="5"/>
      <c r="AEJ78" s="5"/>
      <c r="AEK78" s="5"/>
      <c r="AEL78" s="5"/>
      <c r="AEM78" s="5"/>
      <c r="AEN78" s="5"/>
      <c r="AEO78" s="5"/>
      <c r="AEP78" s="5"/>
      <c r="AEQ78" s="5"/>
      <c r="AER78" s="5"/>
      <c r="AES78" s="5"/>
      <c r="AET78" s="5"/>
      <c r="AEU78" s="5"/>
      <c r="AEV78" s="5"/>
      <c r="AEW78" s="5"/>
      <c r="AEX78" s="5"/>
      <c r="AEY78" s="5"/>
      <c r="AEZ78" s="5"/>
      <c r="AFA78" s="5"/>
      <c r="AFB78" s="5"/>
      <c r="AFC78" s="5"/>
      <c r="AFD78" s="5"/>
      <c r="AFE78" s="5"/>
      <c r="AFF78" s="5"/>
      <c r="AFG78" s="5"/>
      <c r="AFH78" s="5"/>
      <c r="AFI78" s="5"/>
      <c r="AFJ78" s="5"/>
      <c r="AFK78" s="5"/>
      <c r="AFL78" s="5"/>
      <c r="AFM78" s="5"/>
      <c r="AFN78" s="5"/>
      <c r="AFO78" s="5"/>
      <c r="AFP78" s="5"/>
      <c r="AFQ78" s="5"/>
      <c r="AFR78" s="5"/>
      <c r="AFS78" s="5"/>
      <c r="AFT78" s="5"/>
      <c r="AFU78" s="5"/>
      <c r="AFV78" s="5"/>
      <c r="AFW78" s="5"/>
      <c r="AFX78" s="5"/>
      <c r="AFY78" s="5"/>
      <c r="AFZ78" s="5"/>
      <c r="AGA78" s="5"/>
      <c r="AGB78" s="5"/>
      <c r="AGC78" s="5"/>
      <c r="AGD78" s="5"/>
      <c r="AGE78" s="5"/>
      <c r="AGF78" s="5"/>
      <c r="AGG78" s="5"/>
      <c r="AGH78" s="5"/>
      <c r="AGI78" s="5"/>
      <c r="AGJ78" s="5"/>
      <c r="AGK78" s="5"/>
      <c r="AGL78" s="5"/>
      <c r="AGM78" s="5"/>
      <c r="AGN78" s="5"/>
      <c r="AGO78" s="5"/>
      <c r="AGP78" s="5"/>
      <c r="AGQ78" s="5"/>
      <c r="AGR78" s="5"/>
      <c r="AGS78" s="5"/>
      <c r="AGT78" s="5"/>
      <c r="AGU78" s="5"/>
      <c r="AGV78" s="5"/>
      <c r="AGW78" s="5"/>
      <c r="AGX78" s="5"/>
      <c r="AGY78" s="5"/>
      <c r="AGZ78" s="5"/>
      <c r="AHA78" s="5"/>
      <c r="AHB78" s="5"/>
      <c r="AHC78" s="5"/>
      <c r="AHD78" s="5"/>
      <c r="AHE78" s="5"/>
      <c r="AHF78" s="5"/>
      <c r="AHG78" s="5"/>
      <c r="AHH78" s="5"/>
      <c r="AHI78" s="5"/>
      <c r="AHJ78" s="5"/>
      <c r="AHK78" s="5"/>
      <c r="AHL78" s="5"/>
      <c r="AHM78" s="5"/>
      <c r="AHN78" s="5"/>
      <c r="AHO78" s="5"/>
      <c r="AHP78" s="5"/>
      <c r="AHQ78" s="5"/>
      <c r="AHR78" s="5"/>
      <c r="AHS78" s="5"/>
      <c r="AHT78" s="5"/>
      <c r="AHU78" s="5"/>
      <c r="AHV78" s="5"/>
      <c r="AHW78" s="5"/>
      <c r="AHX78" s="5"/>
      <c r="AHY78" s="5"/>
      <c r="AHZ78" s="5"/>
      <c r="AIA78" s="5"/>
      <c r="AIB78" s="5"/>
      <c r="AIC78" s="5"/>
      <c r="AID78" s="5"/>
      <c r="AIE78" s="5"/>
      <c r="AIF78" s="5"/>
      <c r="AIG78" s="5"/>
      <c r="AIH78" s="5"/>
      <c r="AII78" s="5"/>
      <c r="AIJ78" s="5"/>
      <c r="AIK78" s="5"/>
      <c r="AIL78" s="5"/>
      <c r="AIM78" s="5"/>
      <c r="AIN78" s="5"/>
      <c r="AIO78" s="5"/>
      <c r="AIP78" s="5"/>
      <c r="AIQ78" s="5"/>
      <c r="AIR78" s="5"/>
      <c r="AIS78" s="5"/>
      <c r="AIT78" s="5"/>
      <c r="AIU78" s="5"/>
      <c r="AIV78" s="5"/>
      <c r="AIW78" s="5"/>
      <c r="AIX78" s="5"/>
      <c r="AIY78" s="5"/>
      <c r="AIZ78" s="5"/>
      <c r="AJA78" s="5"/>
      <c r="AJB78" s="5"/>
      <c r="AJC78" s="5"/>
      <c r="AJD78" s="5"/>
      <c r="AJE78" s="5"/>
      <c r="AJF78" s="5"/>
      <c r="AJG78" s="5"/>
      <c r="AJH78" s="5"/>
      <c r="AJI78" s="5"/>
      <c r="AJJ78" s="5"/>
      <c r="AJK78" s="5"/>
      <c r="AJL78" s="5"/>
      <c r="AJM78" s="5"/>
      <c r="AJN78" s="5"/>
      <c r="AJO78" s="5"/>
      <c r="AJP78" s="5"/>
      <c r="AJQ78" s="5"/>
      <c r="AJR78" s="5"/>
      <c r="AJS78" s="5"/>
      <c r="AJT78" s="5"/>
      <c r="AJU78" s="5"/>
      <c r="AJV78" s="5"/>
      <c r="AJW78" s="5"/>
      <c r="AJX78" s="5"/>
      <c r="AJY78" s="5"/>
      <c r="AJZ78" s="5"/>
      <c r="AKA78" s="5"/>
      <c r="AKB78" s="5"/>
      <c r="AKC78" s="5"/>
      <c r="AKD78" s="5"/>
      <c r="AKE78" s="5"/>
      <c r="AKF78" s="5"/>
      <c r="AKG78" s="5"/>
      <c r="AKH78" s="5"/>
      <c r="AKI78" s="5"/>
      <c r="AKJ78" s="5"/>
      <c r="AKK78" s="5"/>
      <c r="AKL78" s="5"/>
      <c r="AKM78" s="5"/>
      <c r="AKN78" s="5"/>
      <c r="AKO78" s="5"/>
      <c r="AKP78" s="5"/>
      <c r="AKQ78" s="5"/>
      <c r="AKR78" s="5"/>
      <c r="AKS78" s="5"/>
      <c r="AKT78" s="5"/>
      <c r="AKU78" s="5"/>
      <c r="AKV78" s="5"/>
      <c r="AKW78" s="5"/>
      <c r="AKX78" s="5"/>
      <c r="AKY78" s="5"/>
      <c r="AKZ78" s="5"/>
      <c r="ALA78" s="5"/>
      <c r="ALB78" s="5"/>
      <c r="ALC78" s="5"/>
      <c r="ALD78" s="5"/>
      <c r="ALE78" s="5"/>
      <c r="ALF78" s="5"/>
      <c r="ALG78" s="5"/>
      <c r="ALH78" s="5"/>
      <c r="ALI78" s="5"/>
      <c r="ALJ78" s="5"/>
      <c r="ALK78" s="5"/>
      <c r="ALL78" s="5"/>
      <c r="ALM78" s="5"/>
      <c r="ALN78" s="5"/>
      <c r="ALO78" s="5"/>
      <c r="ALP78" s="5"/>
      <c r="ALQ78" s="5"/>
      <c r="ALR78" s="5"/>
      <c r="ALS78" s="5"/>
      <c r="ALT78" s="5"/>
      <c r="ALU78" s="5"/>
      <c r="ALV78" s="5"/>
      <c r="ALW78" s="5"/>
      <c r="ALX78" s="5"/>
      <c r="ALY78" s="5"/>
      <c r="ALZ78" s="5"/>
      <c r="AMA78" s="5"/>
      <c r="AMB78" s="5"/>
      <c r="AMC78" s="5"/>
      <c r="AMD78" s="5"/>
      <c r="AME78" s="5"/>
      <c r="AMF78" s="5"/>
      <c r="AMG78" s="5"/>
      <c r="AMH78" s="5"/>
      <c r="AMI78" s="5"/>
      <c r="AMJ78" s="5"/>
      <c r="AMK78" s="5"/>
    </row>
    <row r="79" spans="1:1025" ht="27.75" customHeight="1" x14ac:dyDescent="0.25">
      <c r="A79" s="116" t="s">
        <v>78</v>
      </c>
      <c r="B79" s="116" t="s">
        <v>11</v>
      </c>
      <c r="C79" s="116" t="s">
        <v>12</v>
      </c>
      <c r="D79" s="116" t="s">
        <v>80</v>
      </c>
      <c r="E79" s="117" t="s">
        <v>81</v>
      </c>
      <c r="F79" s="118" t="s">
        <v>82</v>
      </c>
      <c r="G79" s="116" t="s">
        <v>1</v>
      </c>
      <c r="H79" s="116" t="s">
        <v>10</v>
      </c>
      <c r="I79" s="116" t="s">
        <v>2</v>
      </c>
      <c r="J79" s="116"/>
      <c r="K79" s="23"/>
    </row>
    <row r="80" spans="1:1025" ht="128.25" customHeight="1" x14ac:dyDescent="0.25">
      <c r="A80" s="116"/>
      <c r="B80" s="116"/>
      <c r="C80" s="116"/>
      <c r="D80" s="116"/>
      <c r="E80" s="117"/>
      <c r="F80" s="118"/>
      <c r="G80" s="116"/>
      <c r="H80" s="116"/>
      <c r="I80" s="63" t="s">
        <v>3</v>
      </c>
      <c r="J80" s="13" t="s">
        <v>13</v>
      </c>
      <c r="K80" s="23"/>
    </row>
    <row r="81" spans="1:1025" x14ac:dyDescent="0.25">
      <c r="A81" s="13" t="s">
        <v>4</v>
      </c>
      <c r="B81" s="13" t="s">
        <v>5</v>
      </c>
      <c r="C81" s="13" t="s">
        <v>6</v>
      </c>
      <c r="D81" s="13" t="s">
        <v>7</v>
      </c>
      <c r="E81" s="64" t="s">
        <v>8</v>
      </c>
      <c r="F81" s="31" t="s">
        <v>9</v>
      </c>
      <c r="G81" s="13" t="s">
        <v>83</v>
      </c>
      <c r="H81" s="13" t="s">
        <v>84</v>
      </c>
      <c r="I81" s="63" t="s">
        <v>85</v>
      </c>
      <c r="J81" s="65" t="s">
        <v>86</v>
      </c>
      <c r="K81" s="23"/>
    </row>
    <row r="82" spans="1:1025" s="17" customFormat="1" ht="45" customHeight="1" x14ac:dyDescent="0.25">
      <c r="A82" s="11"/>
      <c r="B82" s="11"/>
      <c r="C82" s="11"/>
      <c r="D82" s="11"/>
      <c r="E82" s="12" t="s">
        <v>138</v>
      </c>
      <c r="F82" s="37" t="s">
        <v>209</v>
      </c>
      <c r="G82" s="3">
        <f t="shared" si="20"/>
        <v>631193.36</v>
      </c>
      <c r="H82" s="21">
        <f>100000+56193.36+95000+110000+170000+100000</f>
        <v>631193.36</v>
      </c>
      <c r="I82" s="22">
        <v>0</v>
      </c>
      <c r="J82" s="21">
        <v>0</v>
      </c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5"/>
      <c r="OV82" s="5"/>
      <c r="OW82" s="5"/>
      <c r="OX82" s="5"/>
      <c r="OY82" s="5"/>
      <c r="OZ82" s="5"/>
      <c r="PA82" s="5"/>
      <c r="PB82" s="5"/>
      <c r="PC82" s="5"/>
      <c r="PD82" s="5"/>
      <c r="PE82" s="5"/>
      <c r="PF82" s="5"/>
      <c r="PG82" s="5"/>
      <c r="PH82" s="5"/>
      <c r="PI82" s="5"/>
      <c r="PJ82" s="5"/>
      <c r="PK82" s="5"/>
      <c r="PL82" s="5"/>
      <c r="PM82" s="5"/>
      <c r="PN82" s="5"/>
      <c r="PO82" s="5"/>
      <c r="PP82" s="5"/>
      <c r="PQ82" s="5"/>
      <c r="PR82" s="5"/>
      <c r="PS82" s="5"/>
      <c r="PT82" s="5"/>
      <c r="PU82" s="5"/>
      <c r="PV82" s="5"/>
      <c r="PW82" s="5"/>
      <c r="PX82" s="5"/>
      <c r="PY82" s="5"/>
      <c r="PZ82" s="5"/>
      <c r="QA82" s="5"/>
      <c r="QB82" s="5"/>
      <c r="QC82" s="5"/>
      <c r="QD82" s="5"/>
      <c r="QE82" s="5"/>
      <c r="QF82" s="5"/>
      <c r="QG82" s="5"/>
      <c r="QH82" s="5"/>
      <c r="QI82" s="5"/>
      <c r="QJ82" s="5"/>
      <c r="QK82" s="5"/>
      <c r="QL82" s="5"/>
      <c r="QM82" s="5"/>
      <c r="QN82" s="5"/>
      <c r="QO82" s="5"/>
      <c r="QP82" s="5"/>
      <c r="QQ82" s="5"/>
      <c r="QR82" s="5"/>
      <c r="QS82" s="5"/>
      <c r="QT82" s="5"/>
      <c r="QU82" s="5"/>
      <c r="QV82" s="5"/>
      <c r="QW82" s="5"/>
      <c r="QX82" s="5"/>
      <c r="QY82" s="5"/>
      <c r="QZ82" s="5"/>
      <c r="RA82" s="5"/>
      <c r="RB82" s="5"/>
      <c r="RC82" s="5"/>
      <c r="RD82" s="5"/>
      <c r="RE82" s="5"/>
      <c r="RF82" s="5"/>
      <c r="RG82" s="5"/>
      <c r="RH82" s="5"/>
      <c r="RI82" s="5"/>
      <c r="RJ82" s="5"/>
      <c r="RK82" s="5"/>
      <c r="RL82" s="5"/>
      <c r="RM82" s="5"/>
      <c r="RN82" s="5"/>
      <c r="RO82" s="5"/>
      <c r="RP82" s="5"/>
      <c r="RQ82" s="5"/>
      <c r="RR82" s="5"/>
      <c r="RS82" s="5"/>
      <c r="RT82" s="5"/>
      <c r="RU82" s="5"/>
      <c r="RV82" s="5"/>
      <c r="RW82" s="5"/>
      <c r="RX82" s="5"/>
      <c r="RY82" s="5"/>
      <c r="RZ82" s="5"/>
      <c r="SA82" s="5"/>
      <c r="SB82" s="5"/>
      <c r="SC82" s="5"/>
      <c r="SD82" s="5"/>
      <c r="SE82" s="5"/>
      <c r="SF82" s="5"/>
      <c r="SG82" s="5"/>
      <c r="SH82" s="5"/>
      <c r="SI82" s="5"/>
      <c r="SJ82" s="5"/>
      <c r="SK82" s="5"/>
      <c r="SL82" s="5"/>
      <c r="SM82" s="5"/>
      <c r="SN82" s="5"/>
      <c r="SO82" s="5"/>
      <c r="SP82" s="5"/>
      <c r="SQ82" s="5"/>
      <c r="SR82" s="5"/>
      <c r="SS82" s="5"/>
      <c r="ST82" s="5"/>
      <c r="SU82" s="5"/>
      <c r="SV82" s="5"/>
      <c r="SW82" s="5"/>
      <c r="SX82" s="5"/>
      <c r="SY82" s="5"/>
      <c r="SZ82" s="5"/>
      <c r="TA82" s="5"/>
      <c r="TB82" s="5"/>
      <c r="TC82" s="5"/>
      <c r="TD82" s="5"/>
      <c r="TE82" s="5"/>
      <c r="TF82" s="5"/>
      <c r="TG82" s="5"/>
      <c r="TH82" s="5"/>
      <c r="TI82" s="5"/>
      <c r="TJ82" s="5"/>
      <c r="TK82" s="5"/>
      <c r="TL82" s="5"/>
      <c r="TM82" s="5"/>
      <c r="TN82" s="5"/>
      <c r="TO82" s="5"/>
      <c r="TP82" s="5"/>
      <c r="TQ82" s="5"/>
      <c r="TR82" s="5"/>
      <c r="TS82" s="5"/>
      <c r="TT82" s="5"/>
      <c r="TU82" s="5"/>
      <c r="TV82" s="5"/>
      <c r="TW82" s="5"/>
      <c r="TX82" s="5"/>
      <c r="TY82" s="5"/>
      <c r="TZ82" s="5"/>
      <c r="UA82" s="5"/>
      <c r="UB82" s="5"/>
      <c r="UC82" s="5"/>
      <c r="UD82" s="5"/>
      <c r="UE82" s="5"/>
      <c r="UF82" s="5"/>
      <c r="UG82" s="5"/>
      <c r="UH82" s="5"/>
      <c r="UI82" s="5"/>
      <c r="UJ82" s="5"/>
      <c r="UK82" s="5"/>
      <c r="UL82" s="5"/>
      <c r="UM82" s="5"/>
      <c r="UN82" s="5"/>
      <c r="UO82" s="5"/>
      <c r="UP82" s="5"/>
      <c r="UQ82" s="5"/>
      <c r="UR82" s="5"/>
      <c r="US82" s="5"/>
      <c r="UT82" s="5"/>
      <c r="UU82" s="5"/>
      <c r="UV82" s="5"/>
      <c r="UW82" s="5"/>
      <c r="UX82" s="5"/>
      <c r="UY82" s="5"/>
      <c r="UZ82" s="5"/>
      <c r="VA82" s="5"/>
      <c r="VB82" s="5"/>
      <c r="VC82" s="5"/>
      <c r="VD82" s="5"/>
      <c r="VE82" s="5"/>
      <c r="VF82" s="5"/>
      <c r="VG82" s="5"/>
      <c r="VH82" s="5"/>
      <c r="VI82" s="5"/>
      <c r="VJ82" s="5"/>
      <c r="VK82" s="5"/>
      <c r="VL82" s="5"/>
      <c r="VM82" s="5"/>
      <c r="VN82" s="5"/>
      <c r="VO82" s="5"/>
      <c r="VP82" s="5"/>
      <c r="VQ82" s="5"/>
      <c r="VR82" s="5"/>
      <c r="VS82" s="5"/>
      <c r="VT82" s="5"/>
      <c r="VU82" s="5"/>
      <c r="VV82" s="5"/>
      <c r="VW82" s="5"/>
      <c r="VX82" s="5"/>
      <c r="VY82" s="5"/>
      <c r="VZ82" s="5"/>
      <c r="WA82" s="5"/>
      <c r="WB82" s="5"/>
      <c r="WC82" s="5"/>
      <c r="WD82" s="5"/>
      <c r="WE82" s="5"/>
      <c r="WF82" s="5"/>
      <c r="WG82" s="5"/>
      <c r="WH82" s="5"/>
      <c r="WI82" s="5"/>
      <c r="WJ82" s="5"/>
      <c r="WK82" s="5"/>
      <c r="WL82" s="5"/>
      <c r="WM82" s="5"/>
      <c r="WN82" s="5"/>
      <c r="WO82" s="5"/>
      <c r="WP82" s="5"/>
      <c r="WQ82" s="5"/>
      <c r="WR82" s="5"/>
      <c r="WS82" s="5"/>
      <c r="WT82" s="5"/>
      <c r="WU82" s="5"/>
      <c r="WV82" s="5"/>
      <c r="WW82" s="5"/>
      <c r="WX82" s="5"/>
      <c r="WY82" s="5"/>
      <c r="WZ82" s="5"/>
      <c r="XA82" s="5"/>
      <c r="XB82" s="5"/>
      <c r="XC82" s="5"/>
      <c r="XD82" s="5"/>
      <c r="XE82" s="5"/>
      <c r="XF82" s="5"/>
      <c r="XG82" s="5"/>
      <c r="XH82" s="5"/>
      <c r="XI82" s="5"/>
      <c r="XJ82" s="5"/>
      <c r="XK82" s="5"/>
      <c r="XL82" s="5"/>
      <c r="XM82" s="5"/>
      <c r="XN82" s="5"/>
      <c r="XO82" s="5"/>
      <c r="XP82" s="5"/>
      <c r="XQ82" s="5"/>
      <c r="XR82" s="5"/>
      <c r="XS82" s="5"/>
      <c r="XT82" s="5"/>
      <c r="XU82" s="5"/>
      <c r="XV82" s="5"/>
      <c r="XW82" s="5"/>
      <c r="XX82" s="5"/>
      <c r="XY82" s="5"/>
      <c r="XZ82" s="5"/>
      <c r="YA82" s="5"/>
      <c r="YB82" s="5"/>
      <c r="YC82" s="5"/>
      <c r="YD82" s="5"/>
      <c r="YE82" s="5"/>
      <c r="YF82" s="5"/>
      <c r="YG82" s="5"/>
      <c r="YH82" s="5"/>
      <c r="YI82" s="5"/>
      <c r="YJ82" s="5"/>
      <c r="YK82" s="5"/>
      <c r="YL82" s="5"/>
      <c r="YM82" s="5"/>
      <c r="YN82" s="5"/>
      <c r="YO82" s="5"/>
      <c r="YP82" s="5"/>
      <c r="YQ82" s="5"/>
      <c r="YR82" s="5"/>
      <c r="YS82" s="5"/>
      <c r="YT82" s="5"/>
      <c r="YU82" s="5"/>
      <c r="YV82" s="5"/>
      <c r="YW82" s="5"/>
      <c r="YX82" s="5"/>
      <c r="YY82" s="5"/>
      <c r="YZ82" s="5"/>
      <c r="ZA82" s="5"/>
      <c r="ZB82" s="5"/>
      <c r="ZC82" s="5"/>
      <c r="ZD82" s="5"/>
      <c r="ZE82" s="5"/>
      <c r="ZF82" s="5"/>
      <c r="ZG82" s="5"/>
      <c r="ZH82" s="5"/>
      <c r="ZI82" s="5"/>
      <c r="ZJ82" s="5"/>
      <c r="ZK82" s="5"/>
      <c r="ZL82" s="5"/>
      <c r="ZM82" s="5"/>
      <c r="ZN82" s="5"/>
      <c r="ZO82" s="5"/>
      <c r="ZP82" s="5"/>
      <c r="ZQ82" s="5"/>
      <c r="ZR82" s="5"/>
      <c r="ZS82" s="5"/>
      <c r="ZT82" s="5"/>
      <c r="ZU82" s="5"/>
      <c r="ZV82" s="5"/>
      <c r="ZW82" s="5"/>
      <c r="ZX82" s="5"/>
      <c r="ZY82" s="5"/>
      <c r="ZZ82" s="5"/>
      <c r="AAA82" s="5"/>
      <c r="AAB82" s="5"/>
      <c r="AAC82" s="5"/>
      <c r="AAD82" s="5"/>
      <c r="AAE82" s="5"/>
      <c r="AAF82" s="5"/>
      <c r="AAG82" s="5"/>
      <c r="AAH82" s="5"/>
      <c r="AAI82" s="5"/>
      <c r="AAJ82" s="5"/>
      <c r="AAK82" s="5"/>
      <c r="AAL82" s="5"/>
      <c r="AAM82" s="5"/>
      <c r="AAN82" s="5"/>
      <c r="AAO82" s="5"/>
      <c r="AAP82" s="5"/>
      <c r="AAQ82" s="5"/>
      <c r="AAR82" s="5"/>
      <c r="AAS82" s="5"/>
      <c r="AAT82" s="5"/>
      <c r="AAU82" s="5"/>
      <c r="AAV82" s="5"/>
      <c r="AAW82" s="5"/>
      <c r="AAX82" s="5"/>
      <c r="AAY82" s="5"/>
      <c r="AAZ82" s="5"/>
      <c r="ABA82" s="5"/>
      <c r="ABB82" s="5"/>
      <c r="ABC82" s="5"/>
      <c r="ABD82" s="5"/>
      <c r="ABE82" s="5"/>
      <c r="ABF82" s="5"/>
      <c r="ABG82" s="5"/>
      <c r="ABH82" s="5"/>
      <c r="ABI82" s="5"/>
      <c r="ABJ82" s="5"/>
      <c r="ABK82" s="5"/>
      <c r="ABL82" s="5"/>
      <c r="ABM82" s="5"/>
      <c r="ABN82" s="5"/>
      <c r="ABO82" s="5"/>
      <c r="ABP82" s="5"/>
      <c r="ABQ82" s="5"/>
      <c r="ABR82" s="5"/>
      <c r="ABS82" s="5"/>
      <c r="ABT82" s="5"/>
      <c r="ABU82" s="5"/>
      <c r="ABV82" s="5"/>
      <c r="ABW82" s="5"/>
      <c r="ABX82" s="5"/>
      <c r="ABY82" s="5"/>
      <c r="ABZ82" s="5"/>
      <c r="ACA82" s="5"/>
      <c r="ACB82" s="5"/>
      <c r="ACC82" s="5"/>
      <c r="ACD82" s="5"/>
      <c r="ACE82" s="5"/>
      <c r="ACF82" s="5"/>
      <c r="ACG82" s="5"/>
      <c r="ACH82" s="5"/>
      <c r="ACI82" s="5"/>
      <c r="ACJ82" s="5"/>
      <c r="ACK82" s="5"/>
      <c r="ACL82" s="5"/>
      <c r="ACM82" s="5"/>
      <c r="ACN82" s="5"/>
      <c r="ACO82" s="5"/>
      <c r="ACP82" s="5"/>
      <c r="ACQ82" s="5"/>
      <c r="ACR82" s="5"/>
      <c r="ACS82" s="5"/>
      <c r="ACT82" s="5"/>
      <c r="ACU82" s="5"/>
      <c r="ACV82" s="5"/>
      <c r="ACW82" s="5"/>
      <c r="ACX82" s="5"/>
      <c r="ACY82" s="5"/>
      <c r="ACZ82" s="5"/>
      <c r="ADA82" s="5"/>
      <c r="ADB82" s="5"/>
      <c r="ADC82" s="5"/>
      <c r="ADD82" s="5"/>
      <c r="ADE82" s="5"/>
      <c r="ADF82" s="5"/>
      <c r="ADG82" s="5"/>
      <c r="ADH82" s="5"/>
      <c r="ADI82" s="5"/>
      <c r="ADJ82" s="5"/>
      <c r="ADK82" s="5"/>
      <c r="ADL82" s="5"/>
      <c r="ADM82" s="5"/>
      <c r="ADN82" s="5"/>
      <c r="ADO82" s="5"/>
      <c r="ADP82" s="5"/>
      <c r="ADQ82" s="5"/>
      <c r="ADR82" s="5"/>
      <c r="ADS82" s="5"/>
      <c r="ADT82" s="5"/>
      <c r="ADU82" s="5"/>
      <c r="ADV82" s="5"/>
      <c r="ADW82" s="5"/>
      <c r="ADX82" s="5"/>
      <c r="ADY82" s="5"/>
      <c r="ADZ82" s="5"/>
      <c r="AEA82" s="5"/>
      <c r="AEB82" s="5"/>
      <c r="AEC82" s="5"/>
      <c r="AED82" s="5"/>
      <c r="AEE82" s="5"/>
      <c r="AEF82" s="5"/>
      <c r="AEG82" s="5"/>
      <c r="AEH82" s="5"/>
      <c r="AEI82" s="5"/>
      <c r="AEJ82" s="5"/>
      <c r="AEK82" s="5"/>
      <c r="AEL82" s="5"/>
      <c r="AEM82" s="5"/>
      <c r="AEN82" s="5"/>
      <c r="AEO82" s="5"/>
      <c r="AEP82" s="5"/>
      <c r="AEQ82" s="5"/>
      <c r="AER82" s="5"/>
      <c r="AES82" s="5"/>
      <c r="AET82" s="5"/>
      <c r="AEU82" s="5"/>
      <c r="AEV82" s="5"/>
      <c r="AEW82" s="5"/>
      <c r="AEX82" s="5"/>
      <c r="AEY82" s="5"/>
      <c r="AEZ82" s="5"/>
      <c r="AFA82" s="5"/>
      <c r="AFB82" s="5"/>
      <c r="AFC82" s="5"/>
      <c r="AFD82" s="5"/>
      <c r="AFE82" s="5"/>
      <c r="AFF82" s="5"/>
      <c r="AFG82" s="5"/>
      <c r="AFH82" s="5"/>
      <c r="AFI82" s="5"/>
      <c r="AFJ82" s="5"/>
      <c r="AFK82" s="5"/>
      <c r="AFL82" s="5"/>
      <c r="AFM82" s="5"/>
      <c r="AFN82" s="5"/>
      <c r="AFO82" s="5"/>
      <c r="AFP82" s="5"/>
      <c r="AFQ82" s="5"/>
      <c r="AFR82" s="5"/>
      <c r="AFS82" s="5"/>
      <c r="AFT82" s="5"/>
      <c r="AFU82" s="5"/>
      <c r="AFV82" s="5"/>
      <c r="AFW82" s="5"/>
      <c r="AFX82" s="5"/>
      <c r="AFY82" s="5"/>
      <c r="AFZ82" s="5"/>
      <c r="AGA82" s="5"/>
      <c r="AGB82" s="5"/>
      <c r="AGC82" s="5"/>
      <c r="AGD82" s="5"/>
      <c r="AGE82" s="5"/>
      <c r="AGF82" s="5"/>
      <c r="AGG82" s="5"/>
      <c r="AGH82" s="5"/>
      <c r="AGI82" s="5"/>
      <c r="AGJ82" s="5"/>
      <c r="AGK82" s="5"/>
      <c r="AGL82" s="5"/>
      <c r="AGM82" s="5"/>
      <c r="AGN82" s="5"/>
      <c r="AGO82" s="5"/>
      <c r="AGP82" s="5"/>
      <c r="AGQ82" s="5"/>
      <c r="AGR82" s="5"/>
      <c r="AGS82" s="5"/>
      <c r="AGT82" s="5"/>
      <c r="AGU82" s="5"/>
      <c r="AGV82" s="5"/>
      <c r="AGW82" s="5"/>
      <c r="AGX82" s="5"/>
      <c r="AGY82" s="5"/>
      <c r="AGZ82" s="5"/>
      <c r="AHA82" s="5"/>
      <c r="AHB82" s="5"/>
      <c r="AHC82" s="5"/>
      <c r="AHD82" s="5"/>
      <c r="AHE82" s="5"/>
      <c r="AHF82" s="5"/>
      <c r="AHG82" s="5"/>
      <c r="AHH82" s="5"/>
      <c r="AHI82" s="5"/>
      <c r="AHJ82" s="5"/>
      <c r="AHK82" s="5"/>
      <c r="AHL82" s="5"/>
      <c r="AHM82" s="5"/>
      <c r="AHN82" s="5"/>
      <c r="AHO82" s="5"/>
      <c r="AHP82" s="5"/>
      <c r="AHQ82" s="5"/>
      <c r="AHR82" s="5"/>
      <c r="AHS82" s="5"/>
      <c r="AHT82" s="5"/>
      <c r="AHU82" s="5"/>
      <c r="AHV82" s="5"/>
      <c r="AHW82" s="5"/>
      <c r="AHX82" s="5"/>
      <c r="AHY82" s="5"/>
      <c r="AHZ82" s="5"/>
      <c r="AIA82" s="5"/>
      <c r="AIB82" s="5"/>
      <c r="AIC82" s="5"/>
      <c r="AID82" s="5"/>
      <c r="AIE82" s="5"/>
      <c r="AIF82" s="5"/>
      <c r="AIG82" s="5"/>
      <c r="AIH82" s="5"/>
      <c r="AII82" s="5"/>
      <c r="AIJ82" s="5"/>
      <c r="AIK82" s="5"/>
      <c r="AIL82" s="5"/>
      <c r="AIM82" s="5"/>
      <c r="AIN82" s="5"/>
      <c r="AIO82" s="5"/>
      <c r="AIP82" s="5"/>
      <c r="AIQ82" s="5"/>
      <c r="AIR82" s="5"/>
      <c r="AIS82" s="5"/>
      <c r="AIT82" s="5"/>
      <c r="AIU82" s="5"/>
      <c r="AIV82" s="5"/>
      <c r="AIW82" s="5"/>
      <c r="AIX82" s="5"/>
      <c r="AIY82" s="5"/>
      <c r="AIZ82" s="5"/>
      <c r="AJA82" s="5"/>
      <c r="AJB82" s="5"/>
      <c r="AJC82" s="5"/>
      <c r="AJD82" s="5"/>
      <c r="AJE82" s="5"/>
      <c r="AJF82" s="5"/>
      <c r="AJG82" s="5"/>
      <c r="AJH82" s="5"/>
      <c r="AJI82" s="5"/>
      <c r="AJJ82" s="5"/>
      <c r="AJK82" s="5"/>
      <c r="AJL82" s="5"/>
      <c r="AJM82" s="5"/>
      <c r="AJN82" s="5"/>
      <c r="AJO82" s="5"/>
      <c r="AJP82" s="5"/>
      <c r="AJQ82" s="5"/>
      <c r="AJR82" s="5"/>
      <c r="AJS82" s="5"/>
      <c r="AJT82" s="5"/>
      <c r="AJU82" s="5"/>
      <c r="AJV82" s="5"/>
      <c r="AJW82" s="5"/>
      <c r="AJX82" s="5"/>
      <c r="AJY82" s="5"/>
      <c r="AJZ82" s="5"/>
      <c r="AKA82" s="5"/>
      <c r="AKB82" s="5"/>
      <c r="AKC82" s="5"/>
      <c r="AKD82" s="5"/>
      <c r="AKE82" s="5"/>
      <c r="AKF82" s="5"/>
      <c r="AKG82" s="5"/>
      <c r="AKH82" s="5"/>
      <c r="AKI82" s="5"/>
      <c r="AKJ82" s="5"/>
      <c r="AKK82" s="5"/>
      <c r="AKL82" s="5"/>
      <c r="AKM82" s="5"/>
      <c r="AKN82" s="5"/>
      <c r="AKO82" s="5"/>
      <c r="AKP82" s="5"/>
      <c r="AKQ82" s="5"/>
      <c r="AKR82" s="5"/>
      <c r="AKS82" s="5"/>
      <c r="AKT82" s="5"/>
      <c r="AKU82" s="5"/>
      <c r="AKV82" s="5"/>
      <c r="AKW82" s="5"/>
      <c r="AKX82" s="5"/>
      <c r="AKY82" s="5"/>
      <c r="AKZ82" s="5"/>
      <c r="ALA82" s="5"/>
      <c r="ALB82" s="5"/>
      <c r="ALC82" s="5"/>
      <c r="ALD82" s="5"/>
      <c r="ALE82" s="5"/>
      <c r="ALF82" s="5"/>
      <c r="ALG82" s="5"/>
      <c r="ALH82" s="5"/>
      <c r="ALI82" s="5"/>
      <c r="ALJ82" s="5"/>
      <c r="ALK82" s="5"/>
      <c r="ALL82" s="5"/>
      <c r="ALM82" s="5"/>
      <c r="ALN82" s="5"/>
      <c r="ALO82" s="5"/>
      <c r="ALP82" s="5"/>
      <c r="ALQ82" s="5"/>
      <c r="ALR82" s="5"/>
      <c r="ALS82" s="5"/>
      <c r="ALT82" s="5"/>
      <c r="ALU82" s="5"/>
      <c r="ALV82" s="5"/>
      <c r="ALW82" s="5"/>
      <c r="ALX82" s="5"/>
      <c r="ALY82" s="5"/>
      <c r="ALZ82" s="5"/>
      <c r="AMA82" s="5"/>
      <c r="AMB82" s="5"/>
      <c r="AMC82" s="5"/>
      <c r="AMD82" s="5"/>
      <c r="AME82" s="5"/>
      <c r="AMF82" s="5"/>
      <c r="AMG82" s="5"/>
      <c r="AMH82" s="5"/>
      <c r="AMI82" s="5"/>
      <c r="AMJ82" s="5"/>
      <c r="AMK82" s="5"/>
    </row>
    <row r="83" spans="1:1025" ht="33.75" customHeight="1" x14ac:dyDescent="0.25">
      <c r="A83" s="11"/>
      <c r="B83" s="11">
        <v>7000</v>
      </c>
      <c r="C83" s="11"/>
      <c r="D83" s="11" t="s">
        <v>114</v>
      </c>
      <c r="E83" s="12"/>
      <c r="F83" s="33"/>
      <c r="G83" s="3">
        <f>G84</f>
        <v>14608</v>
      </c>
      <c r="H83" s="3">
        <f t="shared" ref="H83:J83" si="21">H84</f>
        <v>14608</v>
      </c>
      <c r="I83" s="3">
        <f t="shared" si="21"/>
        <v>0</v>
      </c>
      <c r="J83" s="3">
        <f t="shared" si="21"/>
        <v>0</v>
      </c>
      <c r="K83" s="23"/>
    </row>
    <row r="84" spans="1:1025" ht="49.5" customHeight="1" x14ac:dyDescent="0.25">
      <c r="A84" s="13">
        <v>1617130</v>
      </c>
      <c r="B84" s="13" t="s">
        <v>59</v>
      </c>
      <c r="C84" s="13" t="s">
        <v>60</v>
      </c>
      <c r="D84" s="9" t="s">
        <v>99</v>
      </c>
      <c r="E84" s="12" t="s">
        <v>144</v>
      </c>
      <c r="F84" s="33" t="s">
        <v>145</v>
      </c>
      <c r="G84" s="3">
        <f t="shared" ref="G84" si="22">H84+I84</f>
        <v>14608</v>
      </c>
      <c r="H84" s="21">
        <f>21608-7000</f>
        <v>14608</v>
      </c>
      <c r="I84" s="22">
        <v>0</v>
      </c>
      <c r="J84" s="21">
        <v>0</v>
      </c>
      <c r="K84" s="23"/>
    </row>
    <row r="85" spans="1:1025" s="17" customFormat="1" ht="28.5" customHeight="1" x14ac:dyDescent="0.25">
      <c r="A85" s="11"/>
      <c r="B85" s="11">
        <v>8000</v>
      </c>
      <c r="C85" s="26"/>
      <c r="D85" s="18" t="s">
        <v>119</v>
      </c>
      <c r="E85" s="20"/>
      <c r="F85" s="34"/>
      <c r="G85" s="3">
        <f>G86</f>
        <v>12300</v>
      </c>
      <c r="H85" s="3">
        <f t="shared" ref="H85:J85" si="23">H86</f>
        <v>0</v>
      </c>
      <c r="I85" s="3">
        <f t="shared" si="23"/>
        <v>12300</v>
      </c>
      <c r="J85" s="3">
        <f t="shared" si="23"/>
        <v>0</v>
      </c>
      <c r="K85" s="27">
        <f>2722180-G85</f>
        <v>2709880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R85" s="5"/>
      <c r="OS85" s="5"/>
      <c r="OT85" s="5"/>
      <c r="OU85" s="5"/>
      <c r="OV85" s="5"/>
      <c r="OW85" s="5"/>
      <c r="OX85" s="5"/>
      <c r="OY85" s="5"/>
      <c r="OZ85" s="5"/>
      <c r="PA85" s="5"/>
      <c r="PB85" s="5"/>
      <c r="PC85" s="5"/>
      <c r="PD85" s="5"/>
      <c r="PE85" s="5"/>
      <c r="PF85" s="5"/>
      <c r="PG85" s="5"/>
      <c r="PH85" s="5"/>
      <c r="PI85" s="5"/>
      <c r="PJ85" s="5"/>
      <c r="PK85" s="5"/>
      <c r="PL85" s="5"/>
      <c r="PM85" s="5"/>
      <c r="PN85" s="5"/>
      <c r="PO85" s="5"/>
      <c r="PP85" s="5"/>
      <c r="PQ85" s="5"/>
      <c r="PR85" s="5"/>
      <c r="PS85" s="5"/>
      <c r="PT85" s="5"/>
      <c r="PU85" s="5"/>
      <c r="PV85" s="5"/>
      <c r="PW85" s="5"/>
      <c r="PX85" s="5"/>
      <c r="PY85" s="5"/>
      <c r="PZ85" s="5"/>
      <c r="QA85" s="5"/>
      <c r="QB85" s="5"/>
      <c r="QC85" s="5"/>
      <c r="QD85" s="5"/>
      <c r="QE85" s="5"/>
      <c r="QF85" s="5"/>
      <c r="QG85" s="5"/>
      <c r="QH85" s="5"/>
      <c r="QI85" s="5"/>
      <c r="QJ85" s="5"/>
      <c r="QK85" s="5"/>
      <c r="QL85" s="5"/>
      <c r="QM85" s="5"/>
      <c r="QN85" s="5"/>
      <c r="QO85" s="5"/>
      <c r="QP85" s="5"/>
      <c r="QQ85" s="5"/>
      <c r="QR85" s="5"/>
      <c r="QS85" s="5"/>
      <c r="QT85" s="5"/>
      <c r="QU85" s="5"/>
      <c r="QV85" s="5"/>
      <c r="QW85" s="5"/>
      <c r="QX85" s="5"/>
      <c r="QY85" s="5"/>
      <c r="QZ85" s="5"/>
      <c r="RA85" s="5"/>
      <c r="RB85" s="5"/>
      <c r="RC85" s="5"/>
      <c r="RD85" s="5"/>
      <c r="RE85" s="5"/>
      <c r="RF85" s="5"/>
      <c r="RG85" s="5"/>
      <c r="RH85" s="5"/>
      <c r="RI85" s="5"/>
      <c r="RJ85" s="5"/>
      <c r="RK85" s="5"/>
      <c r="RL85" s="5"/>
      <c r="RM85" s="5"/>
      <c r="RN85" s="5"/>
      <c r="RO85" s="5"/>
      <c r="RP85" s="5"/>
      <c r="RQ85" s="5"/>
      <c r="RR85" s="5"/>
      <c r="RS85" s="5"/>
      <c r="RT85" s="5"/>
      <c r="RU85" s="5"/>
      <c r="RV85" s="5"/>
      <c r="RW85" s="5"/>
      <c r="RX85" s="5"/>
      <c r="RY85" s="5"/>
      <c r="RZ85" s="5"/>
      <c r="SA85" s="5"/>
      <c r="SB85" s="5"/>
      <c r="SC85" s="5"/>
      <c r="SD85" s="5"/>
      <c r="SE85" s="5"/>
      <c r="SF85" s="5"/>
      <c r="SG85" s="5"/>
      <c r="SH85" s="5"/>
      <c r="SI85" s="5"/>
      <c r="SJ85" s="5"/>
      <c r="SK85" s="5"/>
      <c r="SL85" s="5"/>
      <c r="SM85" s="5"/>
      <c r="SN85" s="5"/>
      <c r="SO85" s="5"/>
      <c r="SP85" s="5"/>
      <c r="SQ85" s="5"/>
      <c r="SR85" s="5"/>
      <c r="SS85" s="5"/>
      <c r="ST85" s="5"/>
      <c r="SU85" s="5"/>
      <c r="SV85" s="5"/>
      <c r="SW85" s="5"/>
      <c r="SX85" s="5"/>
      <c r="SY85" s="5"/>
      <c r="SZ85" s="5"/>
      <c r="TA85" s="5"/>
      <c r="TB85" s="5"/>
      <c r="TC85" s="5"/>
      <c r="TD85" s="5"/>
      <c r="TE85" s="5"/>
      <c r="TF85" s="5"/>
      <c r="TG85" s="5"/>
      <c r="TH85" s="5"/>
      <c r="TI85" s="5"/>
      <c r="TJ85" s="5"/>
      <c r="TK85" s="5"/>
      <c r="TL85" s="5"/>
      <c r="TM85" s="5"/>
      <c r="TN85" s="5"/>
      <c r="TO85" s="5"/>
      <c r="TP85" s="5"/>
      <c r="TQ85" s="5"/>
      <c r="TR85" s="5"/>
      <c r="TS85" s="5"/>
      <c r="TT85" s="5"/>
      <c r="TU85" s="5"/>
      <c r="TV85" s="5"/>
      <c r="TW85" s="5"/>
      <c r="TX85" s="5"/>
      <c r="TY85" s="5"/>
      <c r="TZ85" s="5"/>
      <c r="UA85" s="5"/>
      <c r="UB85" s="5"/>
      <c r="UC85" s="5"/>
      <c r="UD85" s="5"/>
      <c r="UE85" s="5"/>
      <c r="UF85" s="5"/>
      <c r="UG85" s="5"/>
      <c r="UH85" s="5"/>
      <c r="UI85" s="5"/>
      <c r="UJ85" s="5"/>
      <c r="UK85" s="5"/>
      <c r="UL85" s="5"/>
      <c r="UM85" s="5"/>
      <c r="UN85" s="5"/>
      <c r="UO85" s="5"/>
      <c r="UP85" s="5"/>
      <c r="UQ85" s="5"/>
      <c r="UR85" s="5"/>
      <c r="US85" s="5"/>
      <c r="UT85" s="5"/>
      <c r="UU85" s="5"/>
      <c r="UV85" s="5"/>
      <c r="UW85" s="5"/>
      <c r="UX85" s="5"/>
      <c r="UY85" s="5"/>
      <c r="UZ85" s="5"/>
      <c r="VA85" s="5"/>
      <c r="VB85" s="5"/>
      <c r="VC85" s="5"/>
      <c r="VD85" s="5"/>
      <c r="VE85" s="5"/>
      <c r="VF85" s="5"/>
      <c r="VG85" s="5"/>
      <c r="VH85" s="5"/>
      <c r="VI85" s="5"/>
      <c r="VJ85" s="5"/>
      <c r="VK85" s="5"/>
      <c r="VL85" s="5"/>
      <c r="VM85" s="5"/>
      <c r="VN85" s="5"/>
      <c r="VO85" s="5"/>
      <c r="VP85" s="5"/>
      <c r="VQ85" s="5"/>
      <c r="VR85" s="5"/>
      <c r="VS85" s="5"/>
      <c r="VT85" s="5"/>
      <c r="VU85" s="5"/>
      <c r="VV85" s="5"/>
      <c r="VW85" s="5"/>
      <c r="VX85" s="5"/>
      <c r="VY85" s="5"/>
      <c r="VZ85" s="5"/>
      <c r="WA85" s="5"/>
      <c r="WB85" s="5"/>
      <c r="WC85" s="5"/>
      <c r="WD85" s="5"/>
      <c r="WE85" s="5"/>
      <c r="WF85" s="5"/>
      <c r="WG85" s="5"/>
      <c r="WH85" s="5"/>
      <c r="WI85" s="5"/>
      <c r="WJ85" s="5"/>
      <c r="WK85" s="5"/>
      <c r="WL85" s="5"/>
      <c r="WM85" s="5"/>
      <c r="WN85" s="5"/>
      <c r="WO85" s="5"/>
      <c r="WP85" s="5"/>
      <c r="WQ85" s="5"/>
      <c r="WR85" s="5"/>
      <c r="WS85" s="5"/>
      <c r="WT85" s="5"/>
      <c r="WU85" s="5"/>
      <c r="WV85" s="5"/>
      <c r="WW85" s="5"/>
      <c r="WX85" s="5"/>
      <c r="WY85" s="5"/>
      <c r="WZ85" s="5"/>
      <c r="XA85" s="5"/>
      <c r="XB85" s="5"/>
      <c r="XC85" s="5"/>
      <c r="XD85" s="5"/>
      <c r="XE85" s="5"/>
      <c r="XF85" s="5"/>
      <c r="XG85" s="5"/>
      <c r="XH85" s="5"/>
      <c r="XI85" s="5"/>
      <c r="XJ85" s="5"/>
      <c r="XK85" s="5"/>
      <c r="XL85" s="5"/>
      <c r="XM85" s="5"/>
      <c r="XN85" s="5"/>
      <c r="XO85" s="5"/>
      <c r="XP85" s="5"/>
      <c r="XQ85" s="5"/>
      <c r="XR85" s="5"/>
      <c r="XS85" s="5"/>
      <c r="XT85" s="5"/>
      <c r="XU85" s="5"/>
      <c r="XV85" s="5"/>
      <c r="XW85" s="5"/>
      <c r="XX85" s="5"/>
      <c r="XY85" s="5"/>
      <c r="XZ85" s="5"/>
      <c r="YA85" s="5"/>
      <c r="YB85" s="5"/>
      <c r="YC85" s="5"/>
      <c r="YD85" s="5"/>
      <c r="YE85" s="5"/>
      <c r="YF85" s="5"/>
      <c r="YG85" s="5"/>
      <c r="YH85" s="5"/>
      <c r="YI85" s="5"/>
      <c r="YJ85" s="5"/>
      <c r="YK85" s="5"/>
      <c r="YL85" s="5"/>
      <c r="YM85" s="5"/>
      <c r="YN85" s="5"/>
      <c r="YO85" s="5"/>
      <c r="YP85" s="5"/>
      <c r="YQ85" s="5"/>
      <c r="YR85" s="5"/>
      <c r="YS85" s="5"/>
      <c r="YT85" s="5"/>
      <c r="YU85" s="5"/>
      <c r="YV85" s="5"/>
      <c r="YW85" s="5"/>
      <c r="YX85" s="5"/>
      <c r="YY85" s="5"/>
      <c r="YZ85" s="5"/>
      <c r="ZA85" s="5"/>
      <c r="ZB85" s="5"/>
      <c r="ZC85" s="5"/>
      <c r="ZD85" s="5"/>
      <c r="ZE85" s="5"/>
      <c r="ZF85" s="5"/>
      <c r="ZG85" s="5"/>
      <c r="ZH85" s="5"/>
      <c r="ZI85" s="5"/>
      <c r="ZJ85" s="5"/>
      <c r="ZK85" s="5"/>
      <c r="ZL85" s="5"/>
      <c r="ZM85" s="5"/>
      <c r="ZN85" s="5"/>
      <c r="ZO85" s="5"/>
      <c r="ZP85" s="5"/>
      <c r="ZQ85" s="5"/>
      <c r="ZR85" s="5"/>
      <c r="ZS85" s="5"/>
      <c r="ZT85" s="5"/>
      <c r="ZU85" s="5"/>
      <c r="ZV85" s="5"/>
      <c r="ZW85" s="5"/>
      <c r="ZX85" s="5"/>
      <c r="ZY85" s="5"/>
      <c r="ZZ85" s="5"/>
      <c r="AAA85" s="5"/>
      <c r="AAB85" s="5"/>
      <c r="AAC85" s="5"/>
      <c r="AAD85" s="5"/>
      <c r="AAE85" s="5"/>
      <c r="AAF85" s="5"/>
      <c r="AAG85" s="5"/>
      <c r="AAH85" s="5"/>
      <c r="AAI85" s="5"/>
      <c r="AAJ85" s="5"/>
      <c r="AAK85" s="5"/>
      <c r="AAL85" s="5"/>
      <c r="AAM85" s="5"/>
      <c r="AAN85" s="5"/>
      <c r="AAO85" s="5"/>
      <c r="AAP85" s="5"/>
      <c r="AAQ85" s="5"/>
      <c r="AAR85" s="5"/>
      <c r="AAS85" s="5"/>
      <c r="AAT85" s="5"/>
      <c r="AAU85" s="5"/>
      <c r="AAV85" s="5"/>
      <c r="AAW85" s="5"/>
      <c r="AAX85" s="5"/>
      <c r="AAY85" s="5"/>
      <c r="AAZ85" s="5"/>
      <c r="ABA85" s="5"/>
      <c r="ABB85" s="5"/>
      <c r="ABC85" s="5"/>
      <c r="ABD85" s="5"/>
      <c r="ABE85" s="5"/>
      <c r="ABF85" s="5"/>
      <c r="ABG85" s="5"/>
      <c r="ABH85" s="5"/>
      <c r="ABI85" s="5"/>
      <c r="ABJ85" s="5"/>
      <c r="ABK85" s="5"/>
      <c r="ABL85" s="5"/>
      <c r="ABM85" s="5"/>
      <c r="ABN85" s="5"/>
      <c r="ABO85" s="5"/>
      <c r="ABP85" s="5"/>
      <c r="ABQ85" s="5"/>
      <c r="ABR85" s="5"/>
      <c r="ABS85" s="5"/>
      <c r="ABT85" s="5"/>
      <c r="ABU85" s="5"/>
      <c r="ABV85" s="5"/>
      <c r="ABW85" s="5"/>
      <c r="ABX85" s="5"/>
      <c r="ABY85" s="5"/>
      <c r="ABZ85" s="5"/>
      <c r="ACA85" s="5"/>
      <c r="ACB85" s="5"/>
      <c r="ACC85" s="5"/>
      <c r="ACD85" s="5"/>
      <c r="ACE85" s="5"/>
      <c r="ACF85" s="5"/>
      <c r="ACG85" s="5"/>
      <c r="ACH85" s="5"/>
      <c r="ACI85" s="5"/>
      <c r="ACJ85" s="5"/>
      <c r="ACK85" s="5"/>
      <c r="ACL85" s="5"/>
      <c r="ACM85" s="5"/>
      <c r="ACN85" s="5"/>
      <c r="ACO85" s="5"/>
      <c r="ACP85" s="5"/>
      <c r="ACQ85" s="5"/>
      <c r="ACR85" s="5"/>
      <c r="ACS85" s="5"/>
      <c r="ACT85" s="5"/>
      <c r="ACU85" s="5"/>
      <c r="ACV85" s="5"/>
      <c r="ACW85" s="5"/>
      <c r="ACX85" s="5"/>
      <c r="ACY85" s="5"/>
      <c r="ACZ85" s="5"/>
      <c r="ADA85" s="5"/>
      <c r="ADB85" s="5"/>
      <c r="ADC85" s="5"/>
      <c r="ADD85" s="5"/>
      <c r="ADE85" s="5"/>
      <c r="ADF85" s="5"/>
      <c r="ADG85" s="5"/>
      <c r="ADH85" s="5"/>
      <c r="ADI85" s="5"/>
      <c r="ADJ85" s="5"/>
      <c r="ADK85" s="5"/>
      <c r="ADL85" s="5"/>
      <c r="ADM85" s="5"/>
      <c r="ADN85" s="5"/>
      <c r="ADO85" s="5"/>
      <c r="ADP85" s="5"/>
      <c r="ADQ85" s="5"/>
      <c r="ADR85" s="5"/>
      <c r="ADS85" s="5"/>
      <c r="ADT85" s="5"/>
      <c r="ADU85" s="5"/>
      <c r="ADV85" s="5"/>
      <c r="ADW85" s="5"/>
      <c r="ADX85" s="5"/>
      <c r="ADY85" s="5"/>
      <c r="ADZ85" s="5"/>
      <c r="AEA85" s="5"/>
      <c r="AEB85" s="5"/>
      <c r="AEC85" s="5"/>
      <c r="AED85" s="5"/>
      <c r="AEE85" s="5"/>
      <c r="AEF85" s="5"/>
      <c r="AEG85" s="5"/>
      <c r="AEH85" s="5"/>
      <c r="AEI85" s="5"/>
      <c r="AEJ85" s="5"/>
      <c r="AEK85" s="5"/>
      <c r="AEL85" s="5"/>
      <c r="AEM85" s="5"/>
      <c r="AEN85" s="5"/>
      <c r="AEO85" s="5"/>
      <c r="AEP85" s="5"/>
      <c r="AEQ85" s="5"/>
      <c r="AER85" s="5"/>
      <c r="AES85" s="5"/>
      <c r="AET85" s="5"/>
      <c r="AEU85" s="5"/>
      <c r="AEV85" s="5"/>
      <c r="AEW85" s="5"/>
      <c r="AEX85" s="5"/>
      <c r="AEY85" s="5"/>
      <c r="AEZ85" s="5"/>
      <c r="AFA85" s="5"/>
      <c r="AFB85" s="5"/>
      <c r="AFC85" s="5"/>
      <c r="AFD85" s="5"/>
      <c r="AFE85" s="5"/>
      <c r="AFF85" s="5"/>
      <c r="AFG85" s="5"/>
      <c r="AFH85" s="5"/>
      <c r="AFI85" s="5"/>
      <c r="AFJ85" s="5"/>
      <c r="AFK85" s="5"/>
      <c r="AFL85" s="5"/>
      <c r="AFM85" s="5"/>
      <c r="AFN85" s="5"/>
      <c r="AFO85" s="5"/>
      <c r="AFP85" s="5"/>
      <c r="AFQ85" s="5"/>
      <c r="AFR85" s="5"/>
      <c r="AFS85" s="5"/>
      <c r="AFT85" s="5"/>
      <c r="AFU85" s="5"/>
      <c r="AFV85" s="5"/>
      <c r="AFW85" s="5"/>
      <c r="AFX85" s="5"/>
      <c r="AFY85" s="5"/>
      <c r="AFZ85" s="5"/>
      <c r="AGA85" s="5"/>
      <c r="AGB85" s="5"/>
      <c r="AGC85" s="5"/>
      <c r="AGD85" s="5"/>
      <c r="AGE85" s="5"/>
      <c r="AGF85" s="5"/>
      <c r="AGG85" s="5"/>
      <c r="AGH85" s="5"/>
      <c r="AGI85" s="5"/>
      <c r="AGJ85" s="5"/>
      <c r="AGK85" s="5"/>
      <c r="AGL85" s="5"/>
      <c r="AGM85" s="5"/>
      <c r="AGN85" s="5"/>
      <c r="AGO85" s="5"/>
      <c r="AGP85" s="5"/>
      <c r="AGQ85" s="5"/>
      <c r="AGR85" s="5"/>
      <c r="AGS85" s="5"/>
      <c r="AGT85" s="5"/>
      <c r="AGU85" s="5"/>
      <c r="AGV85" s="5"/>
      <c r="AGW85" s="5"/>
      <c r="AGX85" s="5"/>
      <c r="AGY85" s="5"/>
      <c r="AGZ85" s="5"/>
      <c r="AHA85" s="5"/>
      <c r="AHB85" s="5"/>
      <c r="AHC85" s="5"/>
      <c r="AHD85" s="5"/>
      <c r="AHE85" s="5"/>
      <c r="AHF85" s="5"/>
      <c r="AHG85" s="5"/>
      <c r="AHH85" s="5"/>
      <c r="AHI85" s="5"/>
      <c r="AHJ85" s="5"/>
      <c r="AHK85" s="5"/>
      <c r="AHL85" s="5"/>
      <c r="AHM85" s="5"/>
      <c r="AHN85" s="5"/>
      <c r="AHO85" s="5"/>
      <c r="AHP85" s="5"/>
      <c r="AHQ85" s="5"/>
      <c r="AHR85" s="5"/>
      <c r="AHS85" s="5"/>
      <c r="AHT85" s="5"/>
      <c r="AHU85" s="5"/>
      <c r="AHV85" s="5"/>
      <c r="AHW85" s="5"/>
      <c r="AHX85" s="5"/>
      <c r="AHY85" s="5"/>
      <c r="AHZ85" s="5"/>
      <c r="AIA85" s="5"/>
      <c r="AIB85" s="5"/>
      <c r="AIC85" s="5"/>
      <c r="AID85" s="5"/>
      <c r="AIE85" s="5"/>
      <c r="AIF85" s="5"/>
      <c r="AIG85" s="5"/>
      <c r="AIH85" s="5"/>
      <c r="AII85" s="5"/>
      <c r="AIJ85" s="5"/>
      <c r="AIK85" s="5"/>
      <c r="AIL85" s="5"/>
      <c r="AIM85" s="5"/>
      <c r="AIN85" s="5"/>
      <c r="AIO85" s="5"/>
      <c r="AIP85" s="5"/>
      <c r="AIQ85" s="5"/>
      <c r="AIR85" s="5"/>
      <c r="AIS85" s="5"/>
      <c r="AIT85" s="5"/>
      <c r="AIU85" s="5"/>
      <c r="AIV85" s="5"/>
      <c r="AIW85" s="5"/>
      <c r="AIX85" s="5"/>
      <c r="AIY85" s="5"/>
      <c r="AIZ85" s="5"/>
      <c r="AJA85" s="5"/>
      <c r="AJB85" s="5"/>
      <c r="AJC85" s="5"/>
      <c r="AJD85" s="5"/>
      <c r="AJE85" s="5"/>
      <c r="AJF85" s="5"/>
      <c r="AJG85" s="5"/>
      <c r="AJH85" s="5"/>
      <c r="AJI85" s="5"/>
      <c r="AJJ85" s="5"/>
      <c r="AJK85" s="5"/>
      <c r="AJL85" s="5"/>
      <c r="AJM85" s="5"/>
      <c r="AJN85" s="5"/>
      <c r="AJO85" s="5"/>
      <c r="AJP85" s="5"/>
      <c r="AJQ85" s="5"/>
      <c r="AJR85" s="5"/>
      <c r="AJS85" s="5"/>
      <c r="AJT85" s="5"/>
      <c r="AJU85" s="5"/>
      <c r="AJV85" s="5"/>
      <c r="AJW85" s="5"/>
      <c r="AJX85" s="5"/>
      <c r="AJY85" s="5"/>
      <c r="AJZ85" s="5"/>
      <c r="AKA85" s="5"/>
      <c r="AKB85" s="5"/>
      <c r="AKC85" s="5"/>
      <c r="AKD85" s="5"/>
      <c r="AKE85" s="5"/>
      <c r="AKF85" s="5"/>
      <c r="AKG85" s="5"/>
      <c r="AKH85" s="5"/>
      <c r="AKI85" s="5"/>
      <c r="AKJ85" s="5"/>
      <c r="AKK85" s="5"/>
      <c r="AKL85" s="5"/>
      <c r="AKM85" s="5"/>
      <c r="AKN85" s="5"/>
      <c r="AKO85" s="5"/>
      <c r="AKP85" s="5"/>
      <c r="AKQ85" s="5"/>
      <c r="AKR85" s="5"/>
      <c r="AKS85" s="5"/>
      <c r="AKT85" s="5"/>
      <c r="AKU85" s="5"/>
      <c r="AKV85" s="5"/>
      <c r="AKW85" s="5"/>
      <c r="AKX85" s="5"/>
      <c r="AKY85" s="5"/>
      <c r="AKZ85" s="5"/>
      <c r="ALA85" s="5"/>
      <c r="ALB85" s="5"/>
      <c r="ALC85" s="5"/>
      <c r="ALD85" s="5"/>
      <c r="ALE85" s="5"/>
      <c r="ALF85" s="5"/>
      <c r="ALG85" s="5"/>
      <c r="ALH85" s="5"/>
      <c r="ALI85" s="5"/>
      <c r="ALJ85" s="5"/>
      <c r="ALK85" s="5"/>
      <c r="ALL85" s="5"/>
      <c r="ALM85" s="5"/>
      <c r="ALN85" s="5"/>
      <c r="ALO85" s="5"/>
      <c r="ALP85" s="5"/>
      <c r="ALQ85" s="5"/>
      <c r="ALR85" s="5"/>
      <c r="ALS85" s="5"/>
      <c r="ALT85" s="5"/>
      <c r="ALU85" s="5"/>
      <c r="ALV85" s="5"/>
      <c r="ALW85" s="5"/>
      <c r="ALX85" s="5"/>
      <c r="ALY85" s="5"/>
      <c r="ALZ85" s="5"/>
      <c r="AMA85" s="5"/>
      <c r="AMB85" s="5"/>
      <c r="AMC85" s="5"/>
      <c r="AMD85" s="5"/>
      <c r="AME85" s="5"/>
      <c r="AMF85" s="5"/>
      <c r="AMG85" s="5"/>
      <c r="AMH85" s="5"/>
      <c r="AMI85" s="5"/>
      <c r="AMJ85" s="5"/>
      <c r="AMK85" s="5"/>
    </row>
    <row r="86" spans="1:1025" ht="39" customHeight="1" x14ac:dyDescent="0.25">
      <c r="A86" s="13">
        <v>1618311</v>
      </c>
      <c r="B86" s="13" t="s">
        <v>69</v>
      </c>
      <c r="C86" s="13" t="s">
        <v>70</v>
      </c>
      <c r="D86" s="9" t="s">
        <v>71</v>
      </c>
      <c r="E86" s="12" t="s">
        <v>105</v>
      </c>
      <c r="F86" s="33" t="s">
        <v>106</v>
      </c>
      <c r="G86" s="3">
        <f>H86+I86</f>
        <v>12300</v>
      </c>
      <c r="H86" s="21">
        <v>0</v>
      </c>
      <c r="I86" s="22">
        <v>12300</v>
      </c>
      <c r="J86" s="21">
        <v>0</v>
      </c>
      <c r="K86" s="23"/>
    </row>
    <row r="87" spans="1:1025" ht="30.75" customHeight="1" x14ac:dyDescent="0.25">
      <c r="A87" s="11" t="s">
        <v>73</v>
      </c>
      <c r="B87" s="11"/>
      <c r="C87" s="11"/>
      <c r="D87" s="18" t="s">
        <v>107</v>
      </c>
      <c r="E87" s="19"/>
      <c r="F87" s="32"/>
      <c r="G87" s="3">
        <f t="shared" ref="G87:J88" si="24">G88</f>
        <v>3662606</v>
      </c>
      <c r="H87" s="3">
        <f t="shared" si="24"/>
        <v>2662606</v>
      </c>
      <c r="I87" s="3">
        <f t="shared" si="24"/>
        <v>1000000</v>
      </c>
      <c r="J87" s="3">
        <f t="shared" si="24"/>
        <v>1000000</v>
      </c>
      <c r="K87" s="23"/>
    </row>
    <row r="88" spans="1:1025" ht="25.5" customHeight="1" x14ac:dyDescent="0.25">
      <c r="A88" s="11" t="s">
        <v>74</v>
      </c>
      <c r="B88" s="11"/>
      <c r="C88" s="11"/>
      <c r="D88" s="18" t="s">
        <v>107</v>
      </c>
      <c r="E88" s="19"/>
      <c r="F88" s="32"/>
      <c r="G88" s="3">
        <f t="shared" si="24"/>
        <v>3662606</v>
      </c>
      <c r="H88" s="3">
        <f t="shared" si="24"/>
        <v>2662606</v>
      </c>
      <c r="I88" s="3">
        <f t="shared" si="24"/>
        <v>1000000</v>
      </c>
      <c r="J88" s="3">
        <f t="shared" si="24"/>
        <v>1000000</v>
      </c>
      <c r="K88" s="23"/>
    </row>
    <row r="89" spans="1:1025" ht="22.5" customHeight="1" x14ac:dyDescent="0.25">
      <c r="A89" s="11"/>
      <c r="B89" s="11">
        <v>9000</v>
      </c>
      <c r="C89" s="11"/>
      <c r="D89" s="18" t="s">
        <v>108</v>
      </c>
      <c r="E89" s="19"/>
      <c r="F89" s="32"/>
      <c r="G89" s="3">
        <f>G92+G90+G102</f>
        <v>3662606</v>
      </c>
      <c r="H89" s="3">
        <f>H92+H90+H102</f>
        <v>2662606</v>
      </c>
      <c r="I89" s="3">
        <f t="shared" ref="I89:J89" si="25">I92+I90+I102</f>
        <v>1000000</v>
      </c>
      <c r="J89" s="3">
        <f t="shared" si="25"/>
        <v>1000000</v>
      </c>
      <c r="K89" s="23"/>
    </row>
    <row r="90" spans="1:1025" ht="99" customHeight="1" x14ac:dyDescent="0.25">
      <c r="A90" s="7" t="s">
        <v>148</v>
      </c>
      <c r="B90" s="7" t="s">
        <v>149</v>
      </c>
      <c r="C90" s="7" t="s">
        <v>76</v>
      </c>
      <c r="D90" s="93" t="s">
        <v>147</v>
      </c>
      <c r="E90" s="94"/>
      <c r="F90" s="41"/>
      <c r="G90" s="16">
        <f>G91</f>
        <v>263078</v>
      </c>
      <c r="H90" s="16">
        <f t="shared" ref="H90:J90" si="26">H91</f>
        <v>263078</v>
      </c>
      <c r="I90" s="16">
        <f t="shared" si="26"/>
        <v>0</v>
      </c>
      <c r="J90" s="16">
        <f t="shared" si="26"/>
        <v>0</v>
      </c>
      <c r="K90" s="23"/>
    </row>
    <row r="91" spans="1:1025" ht="76.5" customHeight="1" x14ac:dyDescent="0.25">
      <c r="A91" s="10"/>
      <c r="B91" s="10"/>
      <c r="C91" s="10"/>
      <c r="D91" s="10"/>
      <c r="E91" s="12" t="s">
        <v>101</v>
      </c>
      <c r="F91" s="33" t="s">
        <v>102</v>
      </c>
      <c r="G91" s="3">
        <f t="shared" ref="G91" si="27">H91+I91</f>
        <v>263078</v>
      </c>
      <c r="H91" s="21">
        <v>263078</v>
      </c>
      <c r="I91" s="22">
        <v>0</v>
      </c>
      <c r="J91" s="21">
        <v>0</v>
      </c>
      <c r="K91" s="23"/>
    </row>
    <row r="92" spans="1:1025" ht="30" customHeight="1" x14ac:dyDescent="0.25">
      <c r="A92" s="95">
        <v>3719770</v>
      </c>
      <c r="B92" s="95" t="s">
        <v>75</v>
      </c>
      <c r="C92" s="95" t="s">
        <v>76</v>
      </c>
      <c r="D92" s="96" t="s">
        <v>77</v>
      </c>
      <c r="E92" s="19"/>
      <c r="F92" s="32"/>
      <c r="G92" s="3">
        <f>G93+G98+G99+G100+G101+G94</f>
        <v>2380227</v>
      </c>
      <c r="H92" s="3">
        <f>H93+H98+H99+H100+H101+H94</f>
        <v>1880227</v>
      </c>
      <c r="I92" s="3">
        <f t="shared" ref="I92:J92" si="28">I93+I98+I99+I100+I101+I94</f>
        <v>500000</v>
      </c>
      <c r="J92" s="3">
        <f t="shared" si="28"/>
        <v>500000</v>
      </c>
      <c r="K92" s="27"/>
    </row>
    <row r="93" spans="1:1025" ht="54" customHeight="1" x14ac:dyDescent="0.25">
      <c r="A93" s="11"/>
      <c r="B93" s="11"/>
      <c r="C93" s="11"/>
      <c r="D93" s="11"/>
      <c r="E93" s="12" t="str">
        <f>E17</f>
        <v>Програма розвитку охорони здоров’я   Білозірської сільської територіальної громади на 2021-2025 роки (зі змінами)</v>
      </c>
      <c r="F93" s="33" t="str">
        <f>F17</f>
        <v>рішення сільської ради від 22.12.2020 року № 4-23/VIII, зміни від 22.12.2021 № 25-18/VIII, 30.01.2023 №46-4/VIII, 28.02.2023 № 47-3/VIII</v>
      </c>
      <c r="G93" s="3">
        <f>H93+I93</f>
        <v>247689</v>
      </c>
      <c r="H93" s="47">
        <f>147241-H100+150000</f>
        <v>247689</v>
      </c>
      <c r="I93" s="22">
        <v>0</v>
      </c>
      <c r="J93" s="21">
        <v>0</v>
      </c>
      <c r="K93" s="23"/>
    </row>
    <row r="94" spans="1:1025" ht="129.75" customHeight="1" x14ac:dyDescent="0.25">
      <c r="A94" s="13"/>
      <c r="B94" s="13"/>
      <c r="C94" s="13"/>
      <c r="D94" s="9"/>
      <c r="E94" s="12" t="s">
        <v>151</v>
      </c>
      <c r="F94" s="36" t="s">
        <v>181</v>
      </c>
      <c r="G94" s="3">
        <f>H94+I94</f>
        <v>500000</v>
      </c>
      <c r="H94" s="21">
        <v>0</v>
      </c>
      <c r="I94" s="22">
        <v>500000</v>
      </c>
      <c r="J94" s="21">
        <v>500000</v>
      </c>
      <c r="K94" s="23"/>
    </row>
    <row r="95" spans="1:1025" ht="27.75" customHeight="1" x14ac:dyDescent="0.25">
      <c r="A95" s="116" t="s">
        <v>78</v>
      </c>
      <c r="B95" s="116" t="s">
        <v>11</v>
      </c>
      <c r="C95" s="116" t="s">
        <v>12</v>
      </c>
      <c r="D95" s="116" t="s">
        <v>80</v>
      </c>
      <c r="E95" s="117" t="s">
        <v>81</v>
      </c>
      <c r="F95" s="118" t="s">
        <v>82</v>
      </c>
      <c r="G95" s="116" t="s">
        <v>1</v>
      </c>
      <c r="H95" s="116" t="s">
        <v>10</v>
      </c>
      <c r="I95" s="116" t="s">
        <v>2</v>
      </c>
      <c r="J95" s="116"/>
      <c r="K95" s="23"/>
    </row>
    <row r="96" spans="1:1025" ht="128.25" customHeight="1" x14ac:dyDescent="0.25">
      <c r="A96" s="116"/>
      <c r="B96" s="116"/>
      <c r="C96" s="116"/>
      <c r="D96" s="116"/>
      <c r="E96" s="117"/>
      <c r="F96" s="118"/>
      <c r="G96" s="116"/>
      <c r="H96" s="116"/>
      <c r="I96" s="63" t="s">
        <v>3</v>
      </c>
      <c r="J96" s="13" t="s">
        <v>13</v>
      </c>
      <c r="K96" s="23"/>
    </row>
    <row r="97" spans="1:11" x14ac:dyDescent="0.25">
      <c r="A97" s="13" t="s">
        <v>4</v>
      </c>
      <c r="B97" s="13" t="s">
        <v>5</v>
      </c>
      <c r="C97" s="13" t="s">
        <v>6</v>
      </c>
      <c r="D97" s="13" t="s">
        <v>7</v>
      </c>
      <c r="E97" s="64" t="s">
        <v>8</v>
      </c>
      <c r="F97" s="31" t="s">
        <v>9</v>
      </c>
      <c r="G97" s="13" t="s">
        <v>83</v>
      </c>
      <c r="H97" s="13" t="s">
        <v>84</v>
      </c>
      <c r="I97" s="63" t="s">
        <v>85</v>
      </c>
      <c r="J97" s="65" t="s">
        <v>86</v>
      </c>
      <c r="K97" s="23"/>
    </row>
    <row r="98" spans="1:11" ht="44.25" customHeight="1" x14ac:dyDescent="0.25">
      <c r="A98" s="11"/>
      <c r="B98" s="11"/>
      <c r="C98" s="11"/>
      <c r="D98" s="11"/>
      <c r="E98" s="12" t="s">
        <v>134</v>
      </c>
      <c r="F98" s="33" t="s">
        <v>135</v>
      </c>
      <c r="G98" s="3">
        <f t="shared" ref="G98" si="29">H98+I98</f>
        <v>71562</v>
      </c>
      <c r="H98" s="21">
        <v>71562</v>
      </c>
      <c r="I98" s="22">
        <v>0</v>
      </c>
      <c r="J98" s="21">
        <v>0</v>
      </c>
      <c r="K98" s="23"/>
    </row>
    <row r="99" spans="1:11" ht="45.75" customHeight="1" x14ac:dyDescent="0.25">
      <c r="A99" s="11"/>
      <c r="B99" s="11"/>
      <c r="C99" s="11"/>
      <c r="D99" s="11"/>
      <c r="E99" s="12" t="str">
        <f>E68</f>
        <v>Програма  «Забезпечення пожежної безпеки у Білозірській ТГ на 2021-2025 роки» (зі змінами)</v>
      </c>
      <c r="F99" s="33" t="str">
        <f>F68</f>
        <v>рішення сільської ради від 29.01.2024 року № 65-3/VIII</v>
      </c>
      <c r="G99" s="3">
        <f t="shared" ref="G99" si="30">H99+I99</f>
        <v>1363124</v>
      </c>
      <c r="H99" s="21">
        <v>1363124</v>
      </c>
      <c r="I99" s="22">
        <v>0</v>
      </c>
      <c r="J99" s="21">
        <v>0</v>
      </c>
      <c r="K99" s="23"/>
    </row>
    <row r="100" spans="1:11" ht="36" customHeight="1" x14ac:dyDescent="0.25">
      <c r="A100" s="11"/>
      <c r="B100" s="11"/>
      <c r="C100" s="11"/>
      <c r="D100" s="11"/>
      <c r="E100" s="12" t="s">
        <v>109</v>
      </c>
      <c r="F100" s="33" t="s">
        <v>110</v>
      </c>
      <c r="G100" s="3">
        <f>H100+I100</f>
        <v>49552</v>
      </c>
      <c r="H100" s="47">
        <v>49552</v>
      </c>
      <c r="I100" s="22">
        <v>0</v>
      </c>
      <c r="J100" s="21">
        <v>0</v>
      </c>
      <c r="K100" s="23"/>
    </row>
    <row r="101" spans="1:11" ht="77.25" customHeight="1" x14ac:dyDescent="0.25">
      <c r="A101" s="10"/>
      <c r="B101" s="10"/>
      <c r="C101" s="10"/>
      <c r="D101" s="10"/>
      <c r="E101" s="97" t="s">
        <v>152</v>
      </c>
      <c r="F101" s="42" t="s">
        <v>177</v>
      </c>
      <c r="G101" s="3">
        <f>H101+I101</f>
        <v>148300</v>
      </c>
      <c r="H101" s="47">
        <v>148300</v>
      </c>
      <c r="I101" s="22">
        <v>0</v>
      </c>
      <c r="J101" s="21">
        <v>0</v>
      </c>
      <c r="K101" s="23"/>
    </row>
    <row r="102" spans="1:11" s="24" customFormat="1" ht="38.25" x14ac:dyDescent="0.2">
      <c r="A102" s="76">
        <v>3719800</v>
      </c>
      <c r="B102" s="76">
        <v>9800</v>
      </c>
      <c r="C102" s="98" t="s">
        <v>76</v>
      </c>
      <c r="D102" s="77" t="s">
        <v>159</v>
      </c>
      <c r="E102" s="77"/>
      <c r="F102" s="38"/>
      <c r="G102" s="16">
        <f>SUM(G103:G109)</f>
        <v>1019301</v>
      </c>
      <c r="H102" s="16">
        <f>SUM(H103:H109)</f>
        <v>519301</v>
      </c>
      <c r="I102" s="16">
        <f>SUM(I103:I109)</f>
        <v>500000</v>
      </c>
      <c r="J102" s="16">
        <f>SUM(J103:J109)</f>
        <v>500000</v>
      </c>
      <c r="K102" s="23"/>
    </row>
    <row r="103" spans="1:11" s="24" customFormat="1" ht="51" x14ac:dyDescent="0.2">
      <c r="A103" s="76"/>
      <c r="B103" s="76"/>
      <c r="C103" s="98"/>
      <c r="D103" s="77"/>
      <c r="E103" s="77" t="s">
        <v>173</v>
      </c>
      <c r="F103" s="38" t="s">
        <v>179</v>
      </c>
      <c r="G103" s="99">
        <f t="shared" ref="G103" si="31">H103+I103</f>
        <v>500000</v>
      </c>
      <c r="H103" s="16">
        <v>0</v>
      </c>
      <c r="I103" s="100">
        <v>500000</v>
      </c>
      <c r="J103" s="100">
        <f>I103</f>
        <v>500000</v>
      </c>
      <c r="K103" s="23"/>
    </row>
    <row r="104" spans="1:11" s="24" customFormat="1" ht="76.5" x14ac:dyDescent="0.2">
      <c r="A104" s="76"/>
      <c r="B104" s="76"/>
      <c r="C104" s="98"/>
      <c r="D104" s="77"/>
      <c r="E104" s="101" t="s">
        <v>206</v>
      </c>
      <c r="F104" s="43" t="s">
        <v>205</v>
      </c>
      <c r="G104" s="99">
        <f t="shared" ref="G104" si="32">H104+I104</f>
        <v>30000</v>
      </c>
      <c r="H104" s="16">
        <v>30000</v>
      </c>
      <c r="I104" s="100">
        <v>0</v>
      </c>
      <c r="J104" s="100">
        <f>I104</f>
        <v>0</v>
      </c>
      <c r="K104" s="23"/>
    </row>
    <row r="105" spans="1:11" s="24" customFormat="1" ht="32.25" customHeight="1" x14ac:dyDescent="0.2">
      <c r="A105" s="76"/>
      <c r="B105" s="76"/>
      <c r="C105" s="98"/>
      <c r="D105" s="77"/>
      <c r="E105" s="102" t="s">
        <v>133</v>
      </c>
      <c r="F105" s="103" t="s">
        <v>202</v>
      </c>
      <c r="G105" s="99">
        <f>H105+I105</f>
        <v>80000</v>
      </c>
      <c r="H105" s="16">
        <v>80000</v>
      </c>
      <c r="I105" s="100">
        <v>0</v>
      </c>
      <c r="J105" s="100">
        <f>I105</f>
        <v>0</v>
      </c>
      <c r="K105" s="23"/>
    </row>
    <row r="106" spans="1:11" s="24" customFormat="1" ht="38.25" x14ac:dyDescent="0.2">
      <c r="A106" s="76"/>
      <c r="B106" s="76"/>
      <c r="C106" s="98"/>
      <c r="D106" s="77"/>
      <c r="E106" s="77" t="s">
        <v>203</v>
      </c>
      <c r="F106" s="38" t="s">
        <v>204</v>
      </c>
      <c r="G106" s="99">
        <f>H106+I106</f>
        <v>200000</v>
      </c>
      <c r="H106" s="16">
        <v>200000</v>
      </c>
      <c r="I106" s="100">
        <v>0</v>
      </c>
      <c r="J106" s="100">
        <f>I106</f>
        <v>0</v>
      </c>
      <c r="K106" s="23"/>
    </row>
    <row r="107" spans="1:11" s="24" customFormat="1" ht="25.5" x14ac:dyDescent="0.2">
      <c r="A107" s="76"/>
      <c r="B107" s="76"/>
      <c r="C107" s="98"/>
      <c r="D107" s="77"/>
      <c r="E107" s="77" t="s">
        <v>169</v>
      </c>
      <c r="F107" s="38" t="s">
        <v>180</v>
      </c>
      <c r="G107" s="99">
        <f t="shared" ref="G107:G108" si="33">H107+I107</f>
        <v>100000</v>
      </c>
      <c r="H107" s="16">
        <f>50000+50000</f>
        <v>100000</v>
      </c>
      <c r="I107" s="100">
        <v>0</v>
      </c>
      <c r="J107" s="104">
        <v>0</v>
      </c>
      <c r="K107" s="23"/>
    </row>
    <row r="108" spans="1:11" s="24" customFormat="1" ht="51" x14ac:dyDescent="0.2">
      <c r="A108" s="76"/>
      <c r="B108" s="76"/>
      <c r="C108" s="98"/>
      <c r="D108" s="77"/>
      <c r="E108" s="77" t="s">
        <v>199</v>
      </c>
      <c r="F108" s="38" t="s">
        <v>198</v>
      </c>
      <c r="G108" s="99">
        <f t="shared" si="33"/>
        <v>29301</v>
      </c>
      <c r="H108" s="16">
        <v>29301</v>
      </c>
      <c r="I108" s="100">
        <v>0</v>
      </c>
      <c r="J108" s="104">
        <v>0</v>
      </c>
      <c r="K108" s="23"/>
    </row>
    <row r="109" spans="1:11" s="108" customFormat="1" ht="44.25" customHeight="1" x14ac:dyDescent="0.2">
      <c r="A109" s="105"/>
      <c r="B109" s="105"/>
      <c r="C109" s="98"/>
      <c r="D109" s="106"/>
      <c r="E109" s="106" t="s">
        <v>160</v>
      </c>
      <c r="F109" s="44" t="s">
        <v>178</v>
      </c>
      <c r="G109" s="99">
        <f t="shared" ref="G109" si="34">H109+I109</f>
        <v>80000</v>
      </c>
      <c r="H109" s="104">
        <v>80000</v>
      </c>
      <c r="I109" s="100">
        <v>0</v>
      </c>
      <c r="J109" s="104">
        <v>0</v>
      </c>
      <c r="K109" s="107"/>
    </row>
    <row r="110" spans="1:11" x14ac:dyDescent="0.25">
      <c r="A110" s="11" t="s">
        <v>111</v>
      </c>
      <c r="B110" s="11" t="s">
        <v>111</v>
      </c>
      <c r="C110" s="11" t="s">
        <v>111</v>
      </c>
      <c r="D110" s="18" t="s">
        <v>79</v>
      </c>
      <c r="E110" s="19" t="s">
        <v>111</v>
      </c>
      <c r="F110" s="32" t="s">
        <v>111</v>
      </c>
      <c r="G110" s="3">
        <f>G87+G12+G74</f>
        <v>19795708.000000004</v>
      </c>
      <c r="H110" s="3">
        <f>H87+H12+H74</f>
        <v>14744023</v>
      </c>
      <c r="I110" s="3">
        <f>I87+I12+I74</f>
        <v>5051685</v>
      </c>
      <c r="J110" s="3">
        <f>J87+J12+J74</f>
        <v>5039385</v>
      </c>
      <c r="K110" s="27">
        <f>I110-J110</f>
        <v>12300</v>
      </c>
    </row>
    <row r="111" spans="1:11" s="62" customFormat="1" x14ac:dyDescent="0.25">
      <c r="A111" s="109"/>
      <c r="B111" s="109"/>
      <c r="C111" s="109"/>
      <c r="D111" s="109"/>
      <c r="E111" s="110"/>
      <c r="F111" s="45"/>
      <c r="G111" s="111"/>
      <c r="H111" s="111"/>
      <c r="I111" s="111"/>
      <c r="J111" s="111"/>
    </row>
    <row r="112" spans="1:11" s="62" customFormat="1" x14ac:dyDescent="0.25">
      <c r="A112" s="109"/>
      <c r="B112" s="109"/>
      <c r="C112" s="109"/>
      <c r="D112" s="109"/>
      <c r="E112" s="110"/>
      <c r="F112" s="45"/>
      <c r="G112" s="109"/>
      <c r="H112" s="109"/>
      <c r="I112" s="109"/>
      <c r="J112" s="109"/>
      <c r="K112" s="109"/>
    </row>
    <row r="113" spans="4:10" s="112" customFormat="1" ht="30.75" customHeight="1" x14ac:dyDescent="0.3">
      <c r="D113" s="112" t="s">
        <v>188</v>
      </c>
      <c r="E113" s="113"/>
      <c r="F113" s="46"/>
      <c r="G113" s="112" t="s">
        <v>189</v>
      </c>
    </row>
    <row r="116" spans="4:10" x14ac:dyDescent="0.25">
      <c r="G116" s="114"/>
    </row>
    <row r="119" spans="4:10" x14ac:dyDescent="0.25">
      <c r="G119" s="126">
        <v>19795708</v>
      </c>
      <c r="H119" s="126">
        <v>14744022.999999998</v>
      </c>
      <c r="I119" s="127">
        <v>5051685</v>
      </c>
      <c r="J119" s="126">
        <v>5039385</v>
      </c>
    </row>
    <row r="120" spans="4:10" x14ac:dyDescent="0.25">
      <c r="G120" s="114">
        <f>G110-G119</f>
        <v>0</v>
      </c>
      <c r="H120" s="114">
        <f t="shared" ref="H120:J120" si="35">H110-H119</f>
        <v>0</v>
      </c>
      <c r="I120" s="114">
        <f t="shared" si="35"/>
        <v>0</v>
      </c>
      <c r="J120" s="114">
        <f>J110-J119</f>
        <v>0</v>
      </c>
    </row>
  </sheetData>
  <mergeCells count="70">
    <mergeCell ref="F9:F10"/>
    <mergeCell ref="G9:G10"/>
    <mergeCell ref="H9:H10"/>
    <mergeCell ref="I9:J9"/>
    <mergeCell ref="B8:E8"/>
    <mergeCell ref="A9:A10"/>
    <mergeCell ref="B9:B10"/>
    <mergeCell ref="C9:C10"/>
    <mergeCell ref="D9:D10"/>
    <mergeCell ref="E9:E10"/>
    <mergeCell ref="I1:J1"/>
    <mergeCell ref="F2:J2"/>
    <mergeCell ref="F3:J3"/>
    <mergeCell ref="B5:K5"/>
    <mergeCell ref="B7:E7"/>
    <mergeCell ref="G4:J4"/>
    <mergeCell ref="F22:F23"/>
    <mergeCell ref="G22:G23"/>
    <mergeCell ref="H22:H23"/>
    <mergeCell ref="I22:J22"/>
    <mergeCell ref="A33:A34"/>
    <mergeCell ref="B33:B34"/>
    <mergeCell ref="C33:C34"/>
    <mergeCell ref="A22:A23"/>
    <mergeCell ref="B22:B23"/>
    <mergeCell ref="C22:C23"/>
    <mergeCell ref="D22:D23"/>
    <mergeCell ref="E22:E23"/>
    <mergeCell ref="I33:J33"/>
    <mergeCell ref="D33:D34"/>
    <mergeCell ref="E33:E34"/>
    <mergeCell ref="F33:F34"/>
    <mergeCell ref="G33:G34"/>
    <mergeCell ref="H33:H34"/>
    <mergeCell ref="F45:F46"/>
    <mergeCell ref="G45:G46"/>
    <mergeCell ref="H45:H46"/>
    <mergeCell ref="I45:J45"/>
    <mergeCell ref="A60:A61"/>
    <mergeCell ref="B60:B61"/>
    <mergeCell ref="C60:C61"/>
    <mergeCell ref="D60:D61"/>
    <mergeCell ref="E60:E61"/>
    <mergeCell ref="A45:A46"/>
    <mergeCell ref="B45:B46"/>
    <mergeCell ref="C45:C46"/>
    <mergeCell ref="D45:D46"/>
    <mergeCell ref="E45:E46"/>
    <mergeCell ref="A79:A80"/>
    <mergeCell ref="B79:B80"/>
    <mergeCell ref="C79:C80"/>
    <mergeCell ref="D79:D80"/>
    <mergeCell ref="E79:E80"/>
    <mergeCell ref="F95:F96"/>
    <mergeCell ref="G95:G96"/>
    <mergeCell ref="H95:H96"/>
    <mergeCell ref="I95:J95"/>
    <mergeCell ref="F60:F61"/>
    <mergeCell ref="G60:G61"/>
    <mergeCell ref="H60:H61"/>
    <mergeCell ref="I60:J60"/>
    <mergeCell ref="F79:F80"/>
    <mergeCell ref="G79:G80"/>
    <mergeCell ref="H79:H80"/>
    <mergeCell ref="I79:J79"/>
    <mergeCell ref="A95:A96"/>
    <mergeCell ref="B95:B96"/>
    <mergeCell ref="C95:C96"/>
    <mergeCell ref="D95:D96"/>
    <mergeCell ref="E95:E96"/>
  </mergeCells>
  <pageMargins left="0.7" right="0.7" top="0.75" bottom="0.75" header="0.51180555555555496" footer="0.51180555555555496"/>
  <pageSetup paperSize="9" scale="60" firstPageNumber="0" orientation="landscape" r:id="rId1"/>
  <rowBreaks count="6" manualBreakCount="6">
    <brk id="21" max="9" man="1"/>
    <brk id="32" max="9" man="1"/>
    <brk id="44" max="9" man="1"/>
    <brk id="59" max="9" man="1"/>
    <brk id="78" max="9" man="1"/>
    <brk id="9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6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2024-08-30T12:01:36Z</cp:lastPrinted>
  <dcterms:created xsi:type="dcterms:W3CDTF">2006-09-16T00:00:00Z</dcterms:created>
  <dcterms:modified xsi:type="dcterms:W3CDTF">2024-08-30T12:01:59Z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