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00" yWindow="-285" windowWidth="14835" windowHeight="12000" tabRatio="500" firstSheet="2" activeTab="2"/>
  </bookViews>
  <sheets>
    <sheet name="додаток 1 " sheetId="1" r:id="rId1"/>
    <sheet name="додаток 2" sheetId="2" r:id="rId2"/>
    <sheet name="Додаток4" sheetId="4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Додаток4!$B$1:$I$60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1" i="4" l="1"/>
  <c r="I56" i="4" l="1"/>
  <c r="I34" i="4"/>
  <c r="L34" i="4" s="1"/>
  <c r="I36" i="4"/>
  <c r="I30" i="4"/>
  <c r="I26" i="4" l="1"/>
  <c r="I21" i="4" l="1"/>
  <c r="I15" i="4"/>
  <c r="I33" i="4"/>
  <c r="I37" i="4" s="1"/>
  <c r="I49" i="4" l="1"/>
  <c r="I47" i="4"/>
  <c r="I53" i="4" l="1"/>
  <c r="I23" i="4"/>
  <c r="I19" i="4"/>
  <c r="I50" i="4" l="1"/>
  <c r="I45" i="4" l="1"/>
  <c r="I27" i="4" l="1"/>
  <c r="I28" i="4" l="1"/>
  <c r="I43" i="4" l="1"/>
  <c r="I58" i="4" s="1"/>
  <c r="E21" i="2" l="1"/>
  <c r="D21" i="2"/>
  <c r="I55" i="4" l="1"/>
  <c r="I25" i="4"/>
  <c r="I17" i="4"/>
  <c r="I13" i="4"/>
  <c r="A31" i="2"/>
  <c r="E30" i="2"/>
  <c r="F30" i="2" s="1"/>
  <c r="D30" i="2"/>
  <c r="E29" i="2"/>
  <c r="F29" i="2" s="1"/>
  <c r="F26" i="2" s="1"/>
  <c r="F25" i="2" s="1"/>
  <c r="D29" i="2"/>
  <c r="D26" i="2" s="1"/>
  <c r="D25" i="2" s="1"/>
  <c r="F22" i="2"/>
  <c r="F21" i="2"/>
  <c r="F18" i="2" s="1"/>
  <c r="F13" i="2" s="1"/>
  <c r="F23" i="2" s="1"/>
  <c r="E18" i="2"/>
  <c r="E26" i="2" s="1"/>
  <c r="E25" i="2" s="1"/>
  <c r="D18" i="2"/>
  <c r="D13" i="2" s="1"/>
  <c r="D23" i="2" s="1"/>
  <c r="D31" i="2" s="1"/>
  <c r="E13" i="2"/>
  <c r="E23" i="2" s="1"/>
  <c r="E31" i="2" s="1"/>
  <c r="F31" i="2" s="1"/>
  <c r="C3" i="2"/>
  <c r="I35" i="4" l="1"/>
  <c r="I59" i="4"/>
  <c r="I57" i="4" s="1"/>
</calcChain>
</file>

<file path=xl/sharedStrings.xml><?xml version="1.0" encoding="utf-8"?>
<sst xmlns="http://schemas.openxmlformats.org/spreadsheetml/2006/main" count="334" uniqueCount="243">
  <si>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</si>
  <si>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</si>
  <si>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</si>
  <si>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</si>
  <si>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</si>
  <si>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</si>
  <si>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</si>
  <si>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</si>
  <si>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</si>
  <si>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</si>
  <si>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</si>
  <si>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</si>
  <si>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</si>
  <si>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</si>
  <si>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</si>
  <si>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</si>
  <si>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</si>
  <si>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</si>
  <si>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</si>
  <si>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</si>
  <si>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</si>
  <si>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</si>
  <si>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</si>
  <si>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</si>
  <si>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</si>
  <si>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</si>
  <si>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</si>
  <si>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</si>
  <si>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</si>
  <si>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</si>
  <si>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</si>
  <si>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</si>
  <si>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</si>
  <si>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</si>
  <si>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</si>
  <si>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</si>
  <si>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</si>
  <si>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</si>
  <si>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</si>
  <si>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</si>
  <si>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</si>
  <si>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</si>
  <si>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</si>
  <si>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</si>
  <si>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</si>
  <si>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</si>
  <si>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</si>
  <si>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</si>
  <si>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</si>
  <si>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</si>
  <si>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</si>
  <si>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</si>
  <si>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</si>
  <si>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</si>
  <si>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</si>
  <si>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</si>
  <si>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</si>
  <si>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</si>
  <si>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</si>
  <si>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</si>
  <si>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</si>
  <si>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</si>
  <si>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</si>
  <si>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</si>
  <si>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</si>
  <si>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</si>
  <si>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</si>
  <si>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</si>
  <si>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</si>
  <si>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</si>
  <si>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</si>
  <si>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</si>
  <si>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</si>
  <si>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</si>
  <si>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</si>
  <si>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</si>
  <si>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</si>
  <si>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</si>
  <si>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</si>
  <si>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</si>
  <si>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</si>
  <si>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</si>
  <si>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</si>
  <si>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</si>
  <si>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</si>
  <si>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</si>
  <si>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</si>
  <si>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</si>
  <si>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</si>
  <si>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</si>
  <si>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</si>
  <si>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</si>
  <si>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</si>
  <si>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</si>
  <si>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</si>
  <si>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</si>
  <si>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</si>
  <si>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</si>
  <si>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</si>
  <si>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</si>
  <si>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</si>
  <si>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</si>
  <si>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</si>
  <si>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</si>
  <si>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</si>
  <si>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</si>
  <si>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</si>
  <si>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</si>
  <si>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</si>
  <si>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</si>
  <si>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</si>
  <si>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</si>
  <si>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</si>
  <si>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</si>
  <si>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</si>
  <si>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</si>
  <si>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</si>
  <si>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</si>
  <si>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</si>
  <si>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</si>
  <si>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</si>
  <si>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</si>
  <si>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</si>
  <si>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</si>
  <si>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</si>
  <si>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</si>
  <si>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</si>
  <si>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</si>
  <si>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</si>
  <si>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</si>
  <si>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</si>
  <si>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</si>
  <si>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</si>
  <si>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</si>
  <si>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</si>
  <si>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</si>
  <si>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</si>
  <si>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</si>
  <si>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</si>
  <si>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</si>
  <si>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</si>
  <si>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</si>
  <si>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</si>
  <si>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</si>
  <si>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</si>
  <si>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</si>
  <si>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</si>
  <si>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</si>
  <si>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</si>
  <si>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</si>
  <si>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</si>
  <si>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</si>
  <si>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</si>
  <si>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</si>
  <si>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</si>
  <si>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</si>
  <si>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</si>
  <si>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</si>
  <si>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</si>
  <si>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</si>
  <si>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</si>
  <si>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</si>
  <si>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</si>
  <si>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</si>
  <si>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</si>
  <si>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</si>
  <si>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</si>
  <si>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</si>
  <si>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</si>
  <si>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</si>
  <si>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</si>
  <si>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</si>
  <si>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</si>
  <si>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</si>
  <si>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</si>
  <si>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</si>
  <si>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</si>
  <si>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>9770</t>
  </si>
  <si>
    <t>Інші субвенції з місцевого бюджету</t>
  </si>
  <si>
    <t xml:space="preserve">Додаток № 4 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</si>
  <si>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</si>
  <si>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</si>
  <si>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</si>
  <si>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</si>
  <si>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</si>
  <si>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41033900</t>
  </si>
  <si>
    <t>Освітня субвенція з державного бюджету місцевим бюджетам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</si>
  <si>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</si>
  <si>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</si>
  <si>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</si>
  <si>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</si>
  <si>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</si>
  <si>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</si>
  <si>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</si>
  <si>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</si>
  <si>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</si>
  <si>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</si>
  <si>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</si>
  <si>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</si>
  <si>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</si>
  <si>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</si>
  <si>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</si>
  <si>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</si>
  <si>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</si>
  <si>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</si>
  <si>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</si>
  <si>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</si>
  <si>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</si>
  <si>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</si>
  <si>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</si>
  <si>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</si>
  <si>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</si>
  <si>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</si>
  <si>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</si>
  <si>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"Про бюджет Білозірської сільської  територіальної громади  на 2024 рік" (2350100000)</t>
  </si>
  <si>
    <t>Фінансування бюджету  Білозірської сільської  територіальної громади на 2024 рік</t>
  </si>
  <si>
    <t>Міжбюджетні трансферти на 2024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</si>
  <si>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</si>
  <si>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</si>
  <si>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</si>
  <si>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Державний бюджет</t>
  </si>
  <si>
    <t>Бюджет Смілянської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</si>
  <si>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</si>
  <si>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</si>
  <si>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</si>
  <si>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2310000000</t>
  </si>
  <si>
    <t>Секретар сільської ради</t>
  </si>
  <si>
    <t>9900000000</t>
  </si>
  <si>
    <t>2352700000</t>
  </si>
  <si>
    <t>2352900000</t>
  </si>
  <si>
    <t>2354900000</t>
  </si>
  <si>
    <t>2352100000</t>
  </si>
  <si>
    <t>2357300000</t>
  </si>
  <si>
    <t>3719800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</si>
  <si>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</si>
  <si>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</si>
  <si>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</si>
  <si>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</si>
  <si>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</si>
  <si>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</si>
  <si>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(в редакції рішення сесії  від 11.11.2024 р.№ 79-2/VIII)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</si>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</sst>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2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9"/>
      <name val="SansSerif"/>
    </font>
    <font>
      <b/>
      <sz val="7"/>
      <name val="Times New Roman"/>
      <family val="1"/>
      <charset val="204"/>
    </font>
    <font>
      <sz val="11"/>
      <name val="Calibri"/>
      <family val="2"/>
      <charset val="1"/>
    </font>
    <font>
      <sz val="7"/>
      <name val="Times New Roman"/>
      <family val="1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7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3" xfId="0" applyFont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0" fillId="0" borderId="0" xfId="1" applyFont="1"/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3" borderId="13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11" fillId="3" borderId="14" xfId="1" applyFont="1" applyFill="1" applyBorder="1" applyAlignment="1">
      <alignment vertical="center"/>
    </xf>
    <xf numFmtId="0" fontId="11" fillId="3" borderId="8" xfId="1" applyFont="1" applyFill="1" applyBorder="1" applyAlignment="1">
      <alignment vertical="center" wrapText="1"/>
    </xf>
    <xf numFmtId="164" fontId="11" fillId="3" borderId="15" xfId="1" applyNumberFormat="1" applyFont="1" applyFill="1" applyBorder="1" applyAlignment="1">
      <alignment vertical="center"/>
    </xf>
    <xf numFmtId="164" fontId="11" fillId="3" borderId="14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164" fontId="11" fillId="3" borderId="8" xfId="1" applyNumberFormat="1" applyFont="1" applyFill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164" fontId="11" fillId="0" borderId="14" xfId="1" applyNumberFormat="1" applyFont="1" applyBorder="1" applyAlignment="1">
      <alignment vertical="center"/>
    </xf>
    <xf numFmtId="164" fontId="11" fillId="0" borderId="8" xfId="1" applyNumberFormat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0" fontId="11" fillId="3" borderId="16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 wrapText="1"/>
    </xf>
    <xf numFmtId="0" fontId="11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 wrapText="1"/>
    </xf>
    <xf numFmtId="164" fontId="13" fillId="0" borderId="15" xfId="1" applyNumberFormat="1" applyFont="1" applyBorder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wrapText="1"/>
    </xf>
    <xf numFmtId="164" fontId="11" fillId="3" borderId="11" xfId="1" applyNumberFormat="1" applyFont="1" applyFill="1" applyBorder="1" applyAlignment="1">
      <alignment vertical="center"/>
    </xf>
    <xf numFmtId="164" fontId="11" fillId="3" borderId="9" xfId="1" applyNumberFormat="1" applyFont="1" applyFill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1" fillId="3" borderId="12" xfId="1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wrapText="1"/>
    </xf>
    <xf numFmtId="164" fontId="5" fillId="3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5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right" vertical="top" wrapText="1"/>
    </xf>
    <xf numFmtId="0" fontId="1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top" wrapText="1"/>
    </xf>
    <xf numFmtId="4" fontId="18" fillId="0" borderId="2" xfId="0" applyNumberFormat="1" applyFont="1" applyBorder="1" applyAlignment="1" applyProtection="1">
      <alignment horizontal="right" vertical="top" wrapText="1"/>
    </xf>
    <xf numFmtId="4" fontId="17" fillId="0" borderId="2" xfId="0" applyNumberFormat="1" applyFont="1" applyBorder="1" applyAlignment="1" applyProtection="1">
      <alignment horizontal="right" vertical="top" wrapText="1"/>
    </xf>
    <xf numFmtId="4" fontId="17" fillId="2" borderId="2" xfId="0" applyNumberFormat="1" applyFont="1" applyFill="1" applyBorder="1" applyAlignment="1" applyProtection="1">
      <alignment horizontal="right" vertical="top" wrapText="1"/>
    </xf>
    <xf numFmtId="4" fontId="18" fillId="0" borderId="2" xfId="0" applyNumberFormat="1" applyFont="1" applyBorder="1" applyAlignment="1" applyProtection="1">
      <alignment horizontal="right" vertical="center" wrapText="1"/>
    </xf>
    <xf numFmtId="0" fontId="17" fillId="0" borderId="20" xfId="0" applyFont="1" applyBorder="1" applyAlignment="1" applyProtection="1">
      <alignment horizontal="right" vertical="top" wrapText="1"/>
    </xf>
    <xf numFmtId="0" fontId="17" fillId="0" borderId="2" xfId="0" applyFont="1" applyBorder="1" applyAlignment="1" applyProtection="1">
      <alignment horizontal="right" vertical="top" wrapText="1"/>
    </xf>
    <xf numFmtId="4" fontId="18" fillId="2" borderId="2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0" fontId="18" fillId="0" borderId="20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vertical="top" wrapText="1"/>
    </xf>
    <xf numFmtId="0" fontId="22" fillId="0" borderId="0" xfId="0" applyFont="1" applyAlignment="1">
      <alignment horizontal="right"/>
    </xf>
    <xf numFmtId="0" fontId="19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5" fillId="0" borderId="0" xfId="0" applyFont="1"/>
    <xf numFmtId="0" fontId="28" fillId="0" borderId="0" xfId="0" applyFont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9" fillId="0" borderId="0" xfId="0" applyFont="1"/>
    <xf numFmtId="4" fontId="30" fillId="0" borderId="21" xfId="0" applyNumberFormat="1" applyFont="1" applyBorder="1" applyAlignment="1" applyProtection="1">
      <alignment horizontal="right" vertical="top" wrapText="1"/>
    </xf>
    <xf numFmtId="4" fontId="26" fillId="0" borderId="21" xfId="0" applyNumberFormat="1" applyFont="1" applyBorder="1" applyAlignment="1" applyProtection="1">
      <alignment horizontal="right" vertical="top" wrapText="1"/>
    </xf>
    <xf numFmtId="4" fontId="30" fillId="0" borderId="21" xfId="0" applyNumberFormat="1" applyFont="1" applyBorder="1" applyAlignment="1" applyProtection="1">
      <alignment horizontal="right" vertical="center" wrapText="1"/>
    </xf>
    <xf numFmtId="164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4" fontId="17" fillId="4" borderId="2" xfId="0" applyNumberFormat="1" applyFont="1" applyFill="1" applyBorder="1" applyAlignment="1" applyProtection="1">
      <alignment horizontal="right" vertical="top" wrapText="1"/>
    </xf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 vertical="top" wrapText="1"/>
    </xf>
    <xf numFmtId="0" fontId="33" fillId="0" borderId="21" xfId="0" applyFont="1" applyBorder="1" applyAlignment="1" applyProtection="1">
      <alignment horizontal="center" vertical="top" wrapText="1"/>
    </xf>
    <xf numFmtId="0" fontId="35" fillId="0" borderId="21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36" fillId="0" borderId="0" xfId="0" applyFont="1"/>
    <xf numFmtId="0" fontId="3" fillId="0" borderId="0" xfId="0" applyFont="1" applyAlignment="1">
      <alignment horizontal="right"/>
    </xf>
    <xf numFmtId="0" fontId="19" fillId="2" borderId="0" xfId="0" applyFont="1" applyFill="1" applyBorder="1" applyAlignment="1" applyProtection="1">
      <alignment horizontal="right" vertical="top" wrapText="1"/>
    </xf>
    <xf numFmtId="0" fontId="17" fillId="5" borderId="20" xfId="0" applyFont="1" applyFill="1" applyBorder="1" applyAlignment="1" applyProtection="1">
      <alignment horizontal="right" vertical="top" wrapText="1"/>
    </xf>
    <xf numFmtId="0" fontId="17" fillId="5" borderId="2" xfId="0" applyFont="1" applyFill="1" applyBorder="1" applyAlignment="1" applyProtection="1">
      <alignment horizontal="right" vertical="top" wrapText="1"/>
    </xf>
    <xf numFmtId="0" fontId="18" fillId="5" borderId="2" xfId="0" applyFont="1" applyFill="1" applyBorder="1" applyAlignment="1" applyProtection="1">
      <alignment horizontal="center" vertical="top" wrapText="1"/>
    </xf>
    <xf numFmtId="0" fontId="37" fillId="0" borderId="0" xfId="0" applyFont="1" applyBorder="1" applyAlignment="1" applyProtection="1">
      <alignment horizontal="left" vertical="top" wrapText="1"/>
    </xf>
    <xf numFmtId="4" fontId="38" fillId="0" borderId="21" xfId="0" applyNumberFormat="1" applyFont="1" applyBorder="1" applyAlignment="1" applyProtection="1">
      <alignment horizontal="right" vertical="top" wrapText="1"/>
    </xf>
    <xf numFmtId="0" fontId="39" fillId="0" borderId="0" xfId="0" applyFont="1"/>
    <xf numFmtId="4" fontId="40" fillId="0" borderId="21" xfId="0" applyNumberFormat="1" applyFont="1" applyBorder="1" applyAlignment="1" applyProtection="1">
      <alignment horizontal="right" vertical="top" wrapText="1"/>
    </xf>
    <xf numFmtId="0" fontId="4" fillId="5" borderId="0" xfId="1" applyFont="1" applyFill="1"/>
    <xf numFmtId="0" fontId="11" fillId="5" borderId="0" xfId="1" applyFont="1" applyFill="1" applyAlignment="1">
      <alignment horizontal="right" vertical="center"/>
    </xf>
    <xf numFmtId="0" fontId="41" fillId="2" borderId="0" xfId="0" applyFont="1" applyFill="1" applyBorder="1" applyAlignment="1" applyProtection="1">
      <alignment horizontal="left" vertical="top" wrapText="1"/>
    </xf>
    <xf numFmtId="0" fontId="41" fillId="0" borderId="0" xfId="0" applyFont="1" applyBorder="1" applyAlignment="1" applyProtection="1">
      <alignment horizontal="left" vertical="top" wrapText="1"/>
    </xf>
    <xf numFmtId="4" fontId="17" fillId="5" borderId="2" xfId="0" applyNumberFormat="1" applyFont="1" applyFill="1" applyBorder="1" applyAlignment="1" applyProtection="1">
      <alignment horizontal="right" vertical="top" wrapText="1"/>
    </xf>
    <xf numFmtId="4" fontId="39" fillId="0" borderId="0" xfId="0" applyNumberFormat="1" applyFont="1"/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left" vertical="top" wrapText="1"/>
    </xf>
    <xf numFmtId="0" fontId="35" fillId="0" borderId="21" xfId="0" applyFont="1" applyBorder="1" applyAlignment="1" applyProtection="1">
      <alignment horizontal="left" vertical="top" wrapText="1"/>
    </xf>
    <xf numFmtId="0" fontId="32" fillId="0" borderId="0" xfId="1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top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center" wrapText="1"/>
    </xf>
    <xf numFmtId="49" fontId="19" fillId="0" borderId="0" xfId="0" applyNumberFormat="1" applyFont="1" applyBorder="1" applyAlignment="1" applyProtection="1">
      <alignment horizontal="right" vertical="top" wrapText="1"/>
    </xf>
    <xf numFmtId="0" fontId="27" fillId="0" borderId="22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top" wrapText="1"/>
    </xf>
    <xf numFmtId="0" fontId="26" fillId="0" borderId="0" xfId="0" applyFont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5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6" fillId="0" borderId="32" xfId="0" applyFont="1" applyBorder="1" applyAlignment="1" applyProtection="1">
      <alignment horizontal="center" vertical="top" wrapText="1"/>
    </xf>
    <xf numFmtId="0" fontId="26" fillId="0" borderId="28" xfId="0" applyFont="1" applyBorder="1" applyAlignment="1" applyProtection="1">
      <alignment horizontal="center" vertical="top" wrapText="1"/>
    </xf>
    <xf numFmtId="0" fontId="26" fillId="0" borderId="31" xfId="0" applyFont="1" applyBorder="1" applyAlignment="1" applyProtection="1">
      <alignment horizontal="center" vertical="top" wrapText="1"/>
    </xf>
    <xf numFmtId="0" fontId="26" fillId="0" borderId="27" xfId="0" applyFont="1" applyBorder="1" applyAlignment="1" applyProtection="1">
      <alignment horizontal="center" vertical="top" wrapText="1"/>
    </xf>
    <xf numFmtId="0" fontId="18" fillId="0" borderId="18" xfId="0" applyFont="1" applyBorder="1" applyAlignment="1" applyProtection="1">
      <alignment horizontal="left" vertical="top" wrapText="1"/>
    </xf>
    <xf numFmtId="0" fontId="18" fillId="0" borderId="23" xfId="0" applyFont="1" applyBorder="1" applyAlignment="1" applyProtection="1">
      <alignment horizontal="left" vertical="top" wrapText="1"/>
    </xf>
    <xf numFmtId="0" fontId="18" fillId="0" borderId="19" xfId="0" applyFont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horizontal="center" vertical="top" wrapText="1"/>
    </xf>
    <xf numFmtId="0" fontId="17" fillId="0" borderId="23" xfId="0" applyFont="1" applyBorder="1" applyAlignment="1" applyProtection="1">
      <alignment horizontal="center" vertical="top" wrapText="1"/>
    </xf>
    <xf numFmtId="0" fontId="17" fillId="0" borderId="19" xfId="0" applyFont="1" applyBorder="1" applyAlignment="1" applyProtection="1">
      <alignment horizontal="center" vertical="top" wrapText="1"/>
    </xf>
    <xf numFmtId="0" fontId="11" fillId="5" borderId="0" xfId="1" applyFont="1" applyFill="1" applyBorder="1" applyAlignment="1">
      <alignment horizontal="left" vertical="center" wrapText="1"/>
    </xf>
    <xf numFmtId="0" fontId="30" fillId="0" borderId="21" xfId="0" applyFont="1" applyBorder="1" applyAlignment="1" applyProtection="1">
      <alignment horizontal="center" vertical="top" wrapText="1"/>
    </xf>
    <xf numFmtId="0" fontId="30" fillId="0" borderId="21" xfId="0" applyFont="1" applyBorder="1" applyAlignment="1" applyProtection="1">
      <alignment horizontal="left" vertical="top" wrapText="1"/>
    </xf>
    <xf numFmtId="0" fontId="26" fillId="0" borderId="21" xfId="0" applyFont="1" applyBorder="1" applyAlignment="1" applyProtection="1">
      <alignment horizontal="center" vertical="top" wrapText="1"/>
    </xf>
    <xf numFmtId="0" fontId="26" fillId="0" borderId="21" xfId="0" applyFont="1" applyBorder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horizontal="left" vertical="top" wrapText="1"/>
    </xf>
    <xf numFmtId="0" fontId="17" fillId="0" borderId="23" xfId="0" applyFont="1" applyBorder="1" applyAlignment="1" applyProtection="1">
      <alignment horizontal="left" vertical="top" wrapText="1"/>
    </xf>
    <xf numFmtId="0" fontId="17" fillId="0" borderId="19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left" vertical="top" wrapText="1"/>
    </xf>
    <xf numFmtId="0" fontId="30" fillId="5" borderId="18" xfId="0" applyFont="1" applyFill="1" applyBorder="1" applyAlignment="1" applyProtection="1">
      <alignment horizontal="center" vertical="top" wrapText="1"/>
    </xf>
    <xf numFmtId="0" fontId="30" fillId="5" borderId="19" xfId="0" applyFont="1" applyFill="1" applyBorder="1" applyAlignment="1" applyProtection="1">
      <alignment horizontal="center" vertical="top" wrapText="1"/>
    </xf>
    <xf numFmtId="0" fontId="18" fillId="5" borderId="18" xfId="0" applyFont="1" applyFill="1" applyBorder="1" applyAlignment="1" applyProtection="1">
      <alignment horizontal="left" vertical="top" wrapText="1"/>
    </xf>
    <xf numFmtId="0" fontId="18" fillId="5" borderId="23" xfId="0" applyFont="1" applyFill="1" applyBorder="1" applyAlignment="1" applyProtection="1">
      <alignment horizontal="left" vertical="top" wrapText="1"/>
    </xf>
    <xf numFmtId="0" fontId="18" fillId="5" borderId="19" xfId="0" applyFont="1" applyFill="1" applyBorder="1" applyAlignment="1" applyProtection="1">
      <alignment horizontal="left" vertical="top" wrapText="1"/>
    </xf>
    <xf numFmtId="0" fontId="26" fillId="0" borderId="26" xfId="0" applyFont="1" applyBorder="1" applyAlignment="1" applyProtection="1">
      <alignment horizontal="center" vertical="top" wrapText="1"/>
    </xf>
    <xf numFmtId="0" fontId="30" fillId="0" borderId="2" xfId="0" applyFont="1" applyBorder="1" applyAlignment="1" applyProtection="1">
      <alignment horizontal="center" vertical="top" wrapText="1"/>
    </xf>
    <xf numFmtId="0" fontId="26" fillId="0" borderId="29" xfId="0" applyFont="1" applyBorder="1" applyAlignment="1" applyProtection="1">
      <alignment horizontal="center" vertical="top" wrapText="1"/>
    </xf>
    <xf numFmtId="0" fontId="26" fillId="0" borderId="30" xfId="0" applyFont="1" applyBorder="1" applyAlignment="1" applyProtection="1">
      <alignment horizontal="center" vertical="top" wrapText="1"/>
    </xf>
    <xf numFmtId="0" fontId="26" fillId="0" borderId="24" xfId="0" applyFont="1" applyBorder="1" applyAlignment="1" applyProtection="1">
      <alignment horizontal="center" vertical="top" wrapText="1"/>
    </xf>
    <xf numFmtId="0" fontId="17" fillId="0" borderId="2" xfId="0" applyFont="1" applyBorder="1" applyAlignment="1" applyProtection="1">
      <alignment horizontal="left" vertical="top" wrapText="1"/>
    </xf>
    <xf numFmtId="0" fontId="17" fillId="5" borderId="2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38" fillId="0" borderId="21" xfId="0" applyFont="1" applyBorder="1" applyAlignment="1" applyProtection="1">
      <alignment horizontal="left" vertical="top" wrapText="1"/>
    </xf>
    <xf numFmtId="0" fontId="40" fillId="0" borderId="21" xfId="0" applyFont="1" applyBorder="1" applyAlignment="1" applyProtection="1">
      <alignment horizontal="left" vertical="top" wrapText="1"/>
    </xf>
    <xf numFmtId="0" fontId="26" fillId="0" borderId="25" xfId="0" applyFont="1" applyBorder="1" applyAlignment="1" applyProtection="1">
      <alignment horizontal="center" vertical="top" wrapText="1"/>
    </xf>
    <xf numFmtId="0" fontId="26" fillId="0" borderId="18" xfId="0" applyFont="1" applyBorder="1" applyAlignment="1" applyProtection="1">
      <alignment horizontal="center" vertical="top" wrapText="1"/>
    </xf>
    <xf numFmtId="0" fontId="26" fillId="0" borderId="19" xfId="0" applyFont="1" applyBorder="1" applyAlignment="1" applyProtection="1">
      <alignment horizontal="center" vertical="top" wrapText="1"/>
    </xf>
    <xf numFmtId="0" fontId="30" fillId="0" borderId="18" xfId="0" applyFont="1" applyBorder="1" applyAlignment="1" applyProtection="1">
      <alignment horizontal="center" vertical="top" wrapText="1"/>
    </xf>
    <xf numFmtId="0" fontId="30" fillId="0" borderId="19" xfId="0" applyFont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right"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top" wrapText="1"/>
    </xf>
    <xf numFmtId="0" fontId="18" fillId="0" borderId="18" xfId="0" applyFont="1" applyBorder="1" applyAlignment="1" applyProtection="1">
      <alignment horizontal="center" vertical="top" wrapText="1"/>
    </xf>
    <xf numFmtId="0" fontId="18" fillId="0" borderId="23" xfId="0" applyFont="1" applyBorder="1" applyAlignment="1" applyProtection="1">
      <alignment horizontal="center" vertical="top" wrapText="1"/>
    </xf>
    <xf numFmtId="0" fontId="18" fillId="0" borderId="19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80" hidden="1" customWidth="1"/>
    <col min="2" max="2" width="9.42578125" style="80" customWidth="1"/>
    <col min="3" max="3" width="46.5703125" style="80" customWidth="1"/>
    <col min="4" max="4" width="6.85546875" style="80" customWidth="1"/>
    <col min="5" max="5" width="12.85546875" style="80" customWidth="1"/>
    <col min="6" max="6" width="9.85546875" style="80" customWidth="1"/>
    <col min="7" max="7" width="9.42578125" style="80" customWidth="1"/>
    <col min="8" max="8" width="8.85546875" style="80" customWidth="1"/>
    <col min="9" max="9" width="4.42578125" style="80" customWidth="1"/>
    <col min="10" max="10" width="9.140625" style="80" customWidth="1"/>
    <col min="11" max="11" width="14.85546875" style="80" customWidth="1"/>
    <col min="12" max="256" width="9.140625" style="80" customWidth="1"/>
    <col min="257" max="257" width="9.140625" style="80" hidden="1" customWidth="1"/>
    <col min="258" max="258" width="8.5703125" style="80" customWidth="1"/>
    <col min="259" max="259" width="46.5703125" style="80" customWidth="1"/>
    <col min="260" max="261" width="10.140625" style="80" customWidth="1"/>
    <col min="262" max="262" width="9.85546875" style="80" customWidth="1"/>
    <col min="263" max="263" width="8" style="80" customWidth="1"/>
    <col min="264" max="265" width="9.140625" style="80" hidden="1" customWidth="1"/>
    <col min="266" max="512" width="9.140625" style="80" customWidth="1"/>
    <col min="513" max="513" width="9.140625" style="80" hidden="1" customWidth="1"/>
    <col min="514" max="514" width="8.5703125" style="80" customWidth="1"/>
    <col min="515" max="515" width="46.5703125" style="80" customWidth="1"/>
    <col min="516" max="517" width="10.140625" style="80" customWidth="1"/>
    <col min="518" max="518" width="9.85546875" style="80" customWidth="1"/>
    <col min="519" max="519" width="8" style="80" customWidth="1"/>
    <col min="520" max="521" width="9.140625" style="80" hidden="1" customWidth="1"/>
    <col min="522" max="768" width="9.140625" style="80" customWidth="1"/>
    <col min="769" max="769" width="9.140625" style="80" hidden="1" customWidth="1"/>
    <col min="770" max="770" width="8.5703125" style="80" customWidth="1"/>
    <col min="771" max="771" width="46.5703125" style="80" customWidth="1"/>
    <col min="772" max="773" width="10.140625" style="80" customWidth="1"/>
    <col min="774" max="774" width="9.85546875" style="80" customWidth="1"/>
    <col min="775" max="775" width="8" style="80" customWidth="1"/>
    <col min="776" max="777" width="9.140625" style="80" hidden="1" customWidth="1"/>
    <col min="778" max="1025" width="9.140625" style="80" customWidth="1"/>
    <col min="1026" max="16384" width="9.140625" style="80"/>
  </cols>
  <sheetData>
    <row r="1" spans="1:11" s="76" customFormat="1" ht="13.5" customHeight="1">
      <c r="A1" s="74"/>
      <c r="B1" s="74"/>
      <c r="C1" s="101"/>
      <c r="D1" s="98"/>
      <c r="E1" s="123" t="s">
        <v>0</v>
      </c>
      <c r="F1" s="123"/>
      <c r="G1" s="123"/>
      <c r="H1" s="123"/>
      <c r="I1" s="75"/>
      <c r="J1" s="75"/>
      <c r="K1" s="74"/>
    </row>
    <row r="2" spans="1:11" s="76" customFormat="1" ht="15" customHeight="1">
      <c r="A2" s="74"/>
      <c r="B2" s="74"/>
      <c r="C2" s="124" t="s">
        <v>218</v>
      </c>
      <c r="D2" s="124"/>
      <c r="E2" s="124"/>
      <c r="F2" s="124"/>
      <c r="G2" s="124"/>
      <c r="H2" s="124"/>
      <c r="I2" s="77"/>
      <c r="J2" s="77"/>
      <c r="K2" s="74"/>
    </row>
    <row r="3" spans="1:11" s="76" customFormat="1" ht="12" customHeight="1">
      <c r="A3" s="74"/>
      <c r="B3" s="74"/>
      <c r="C3" s="125" t="s">
        <v>213</v>
      </c>
      <c r="D3" s="125"/>
      <c r="E3" s="125"/>
      <c r="F3" s="125"/>
      <c r="G3" s="125"/>
      <c r="H3" s="125"/>
      <c r="I3" s="78"/>
      <c r="J3" s="78"/>
      <c r="K3" s="74"/>
    </row>
    <row r="4" spans="1:11" s="76" customFormat="1" ht="12" customHeight="1">
      <c r="A4" s="74"/>
      <c r="B4" s="74"/>
      <c r="C4" s="95"/>
      <c r="D4" s="126"/>
      <c r="E4" s="126"/>
      <c r="F4" s="126"/>
      <c r="G4" s="126"/>
      <c r="H4" s="126"/>
      <c r="I4" s="77"/>
      <c r="J4" s="77"/>
      <c r="K4" s="74"/>
    </row>
    <row r="5" spans="1:11" ht="15.95" customHeight="1">
      <c r="A5" s="79"/>
      <c r="B5" s="128" t="s">
        <v>1</v>
      </c>
      <c r="C5" s="128"/>
      <c r="D5" s="128"/>
      <c r="E5" s="128"/>
      <c r="F5" s="128"/>
      <c r="G5" s="128"/>
      <c r="H5" s="128"/>
      <c r="I5" s="79"/>
    </row>
    <row r="6" spans="1:11" ht="15.95" customHeight="1">
      <c r="A6" s="79"/>
      <c r="B6" s="128" t="s">
        <v>209</v>
      </c>
      <c r="C6" s="128"/>
      <c r="D6" s="128"/>
      <c r="E6" s="128"/>
      <c r="F6" s="128"/>
      <c r="G6" s="128"/>
      <c r="H6" s="128"/>
      <c r="I6" s="79"/>
    </row>
    <row r="7" spans="1:11" ht="11.1" customHeight="1">
      <c r="A7" s="79"/>
      <c r="B7" s="129" t="s">
        <v>2</v>
      </c>
      <c r="C7" s="129"/>
      <c r="D7" s="79"/>
      <c r="E7" s="79"/>
      <c r="F7" s="79"/>
      <c r="G7" s="79"/>
      <c r="H7" s="79"/>
      <c r="I7" s="79"/>
    </row>
    <row r="8" spans="1:11" ht="12" customHeight="1">
      <c r="A8" s="79"/>
      <c r="B8" s="127" t="s">
        <v>3</v>
      </c>
      <c r="C8" s="127"/>
      <c r="D8" s="79"/>
      <c r="E8" s="79"/>
      <c r="F8" s="79"/>
      <c r="G8" s="79"/>
      <c r="H8" s="79"/>
      <c r="I8" s="79"/>
    </row>
    <row r="9" spans="1:11" s="83" customFormat="1" ht="11.1" customHeight="1">
      <c r="A9" s="81"/>
      <c r="B9" s="79"/>
      <c r="C9" s="79"/>
      <c r="D9" s="79"/>
      <c r="E9" s="79"/>
      <c r="F9" s="79"/>
      <c r="G9" s="79"/>
      <c r="H9" s="82" t="s">
        <v>4</v>
      </c>
      <c r="I9" s="81"/>
    </row>
    <row r="10" spans="1:11" s="83" customFormat="1" ht="12" customHeight="1">
      <c r="A10" s="81"/>
      <c r="B10" s="115" t="s">
        <v>5</v>
      </c>
      <c r="C10" s="115" t="s">
        <v>6</v>
      </c>
      <c r="D10" s="115"/>
      <c r="E10" s="115" t="s">
        <v>7</v>
      </c>
      <c r="F10" s="115" t="s">
        <v>8</v>
      </c>
      <c r="G10" s="116" t="s">
        <v>9</v>
      </c>
      <c r="H10" s="116"/>
      <c r="I10" s="81"/>
    </row>
    <row r="11" spans="1:11" s="83" customFormat="1" ht="29.1" customHeight="1">
      <c r="A11" s="81"/>
      <c r="B11" s="115"/>
      <c r="C11" s="115"/>
      <c r="D11" s="115"/>
      <c r="E11" s="115"/>
      <c r="F11" s="115"/>
      <c r="G11" s="92" t="s">
        <v>10</v>
      </c>
      <c r="H11" s="93" t="s">
        <v>11</v>
      </c>
      <c r="I11" s="81"/>
    </row>
    <row r="12" spans="1:11" s="83" customFormat="1" ht="12" customHeight="1">
      <c r="A12" s="81"/>
      <c r="B12" s="94" t="s">
        <v>12</v>
      </c>
      <c r="C12" s="117" t="s">
        <v>13</v>
      </c>
      <c r="D12" s="117"/>
      <c r="E12" s="94" t="s">
        <v>14</v>
      </c>
      <c r="F12" s="94" t="s">
        <v>15</v>
      </c>
      <c r="G12" s="94" t="s">
        <v>16</v>
      </c>
      <c r="H12" s="94" t="s">
        <v>17</v>
      </c>
      <c r="I12" s="81"/>
    </row>
    <row r="13" spans="1:11" s="83" customFormat="1" ht="14.1" customHeight="1">
      <c r="A13" s="81"/>
      <c r="B13" s="96" t="s">
        <v>18</v>
      </c>
      <c r="C13" s="121" t="s">
        <v>19</v>
      </c>
      <c r="D13" s="121"/>
      <c r="E13" s="84">
        <v>45783678</v>
      </c>
      <c r="F13" s="84">
        <v>45771378</v>
      </c>
      <c r="G13" s="84">
        <v>12300</v>
      </c>
      <c r="H13" s="84">
        <v>0</v>
      </c>
      <c r="I13" s="81"/>
    </row>
    <row r="14" spans="1:11" s="83" customFormat="1" ht="20.100000000000001" customHeight="1">
      <c r="A14" s="81"/>
      <c r="B14" s="96" t="s">
        <v>20</v>
      </c>
      <c r="C14" s="118" t="s">
        <v>21</v>
      </c>
      <c r="D14" s="118"/>
      <c r="E14" s="84">
        <v>26332849</v>
      </c>
      <c r="F14" s="84">
        <v>26332849</v>
      </c>
      <c r="G14" s="84">
        <v>0</v>
      </c>
      <c r="H14" s="84">
        <v>0</v>
      </c>
      <c r="I14" s="81"/>
    </row>
    <row r="15" spans="1:11" s="83" customFormat="1" ht="14.1" customHeight="1">
      <c r="A15" s="81"/>
      <c r="B15" s="96" t="s">
        <v>22</v>
      </c>
      <c r="C15" s="118" t="s">
        <v>23</v>
      </c>
      <c r="D15" s="118"/>
      <c r="E15" s="84">
        <v>26326749</v>
      </c>
      <c r="F15" s="84">
        <v>26326749</v>
      </c>
      <c r="G15" s="84">
        <v>0</v>
      </c>
      <c r="H15" s="84">
        <v>0</v>
      </c>
      <c r="I15" s="81"/>
    </row>
    <row r="16" spans="1:11" s="83" customFormat="1" ht="20.100000000000001" customHeight="1">
      <c r="A16" s="81"/>
      <c r="B16" s="97" t="s">
        <v>24</v>
      </c>
      <c r="C16" s="119" t="s">
        <v>25</v>
      </c>
      <c r="D16" s="119"/>
      <c r="E16" s="85">
        <v>24175519</v>
      </c>
      <c r="F16" s="85">
        <v>24175519</v>
      </c>
      <c r="G16" s="85">
        <v>0</v>
      </c>
      <c r="H16" s="85">
        <v>0</v>
      </c>
      <c r="I16" s="81"/>
    </row>
    <row r="17" spans="1:9" s="83" customFormat="1" ht="20.100000000000001" customHeight="1">
      <c r="A17" s="81"/>
      <c r="B17" s="97" t="s">
        <v>26</v>
      </c>
      <c r="C17" s="119" t="s">
        <v>27</v>
      </c>
      <c r="D17" s="119"/>
      <c r="E17" s="85">
        <v>1827130</v>
      </c>
      <c r="F17" s="85">
        <v>1827130</v>
      </c>
      <c r="G17" s="85">
        <v>0</v>
      </c>
      <c r="H17" s="85">
        <v>0</v>
      </c>
      <c r="I17" s="81"/>
    </row>
    <row r="18" spans="1:9" s="83" customFormat="1" ht="20.100000000000001" customHeight="1">
      <c r="A18" s="81"/>
      <c r="B18" s="97" t="s">
        <v>28</v>
      </c>
      <c r="C18" s="119" t="s">
        <v>29</v>
      </c>
      <c r="D18" s="119"/>
      <c r="E18" s="85">
        <v>324100</v>
      </c>
      <c r="F18" s="85">
        <v>324100</v>
      </c>
      <c r="G18" s="85">
        <v>0</v>
      </c>
      <c r="H18" s="85">
        <v>0</v>
      </c>
      <c r="I18" s="81"/>
    </row>
    <row r="19" spans="1:9" s="83" customFormat="1" ht="14.1" customHeight="1">
      <c r="A19" s="81"/>
      <c r="B19" s="96" t="s">
        <v>30</v>
      </c>
      <c r="C19" s="118" t="s">
        <v>31</v>
      </c>
      <c r="D19" s="118"/>
      <c r="E19" s="84">
        <v>6100</v>
      </c>
      <c r="F19" s="84">
        <v>6100</v>
      </c>
      <c r="G19" s="84">
        <v>0</v>
      </c>
      <c r="H19" s="84">
        <v>0</v>
      </c>
      <c r="I19" s="81"/>
    </row>
    <row r="20" spans="1:9" s="83" customFormat="1" ht="20.100000000000001" customHeight="1">
      <c r="A20" s="81"/>
      <c r="B20" s="97" t="s">
        <v>32</v>
      </c>
      <c r="C20" s="119" t="s">
        <v>33</v>
      </c>
      <c r="D20" s="119"/>
      <c r="E20" s="85">
        <v>6100</v>
      </c>
      <c r="F20" s="85">
        <v>6100</v>
      </c>
      <c r="G20" s="85">
        <v>0</v>
      </c>
      <c r="H20" s="85">
        <v>0</v>
      </c>
      <c r="I20" s="81"/>
    </row>
    <row r="21" spans="1:9" s="83" customFormat="1" ht="14.1" customHeight="1">
      <c r="A21" s="81"/>
      <c r="B21" s="96" t="s">
        <v>34</v>
      </c>
      <c r="C21" s="118" t="s">
        <v>35</v>
      </c>
      <c r="D21" s="118"/>
      <c r="E21" s="84">
        <v>3302865</v>
      </c>
      <c r="F21" s="84">
        <v>3302865</v>
      </c>
      <c r="G21" s="84">
        <v>0</v>
      </c>
      <c r="H21" s="84">
        <v>0</v>
      </c>
      <c r="I21" s="81"/>
    </row>
    <row r="22" spans="1:9" s="83" customFormat="1" ht="14.1" customHeight="1">
      <c r="A22" s="81"/>
      <c r="B22" s="96" t="s">
        <v>36</v>
      </c>
      <c r="C22" s="118" t="s">
        <v>37</v>
      </c>
      <c r="D22" s="118"/>
      <c r="E22" s="84">
        <v>3249865</v>
      </c>
      <c r="F22" s="84">
        <v>3249865</v>
      </c>
      <c r="G22" s="84">
        <v>0</v>
      </c>
      <c r="H22" s="84">
        <v>0</v>
      </c>
      <c r="I22" s="81"/>
    </row>
    <row r="23" spans="1:9" s="83" customFormat="1" ht="20.100000000000001" customHeight="1">
      <c r="A23" s="81"/>
      <c r="B23" s="97" t="s">
        <v>38</v>
      </c>
      <c r="C23" s="119" t="s">
        <v>39</v>
      </c>
      <c r="D23" s="119"/>
      <c r="E23" s="85">
        <v>143800</v>
      </c>
      <c r="F23" s="85">
        <v>143800</v>
      </c>
      <c r="G23" s="85">
        <v>0</v>
      </c>
      <c r="H23" s="85">
        <v>0</v>
      </c>
      <c r="I23" s="81"/>
    </row>
    <row r="24" spans="1:9" s="83" customFormat="1" ht="29.1" customHeight="1">
      <c r="A24" s="81"/>
      <c r="B24" s="97" t="s">
        <v>40</v>
      </c>
      <c r="C24" s="119" t="s">
        <v>41</v>
      </c>
      <c r="D24" s="119"/>
      <c r="E24" s="85">
        <v>3106065</v>
      </c>
      <c r="F24" s="85">
        <v>3106065</v>
      </c>
      <c r="G24" s="85">
        <v>0</v>
      </c>
      <c r="H24" s="85">
        <v>0</v>
      </c>
      <c r="I24" s="81"/>
    </row>
    <row r="25" spans="1:9" s="83" customFormat="1" ht="20.100000000000001" customHeight="1">
      <c r="A25" s="81"/>
      <c r="B25" s="96" t="s">
        <v>42</v>
      </c>
      <c r="C25" s="118" t="s">
        <v>43</v>
      </c>
      <c r="D25" s="118"/>
      <c r="E25" s="84">
        <v>53000</v>
      </c>
      <c r="F25" s="84">
        <v>53000</v>
      </c>
      <c r="G25" s="84">
        <v>0</v>
      </c>
      <c r="H25" s="84">
        <v>0</v>
      </c>
      <c r="I25" s="81"/>
    </row>
    <row r="26" spans="1:9" s="83" customFormat="1" ht="20.100000000000001" customHeight="1">
      <c r="A26" s="81"/>
      <c r="B26" s="97" t="s">
        <v>44</v>
      </c>
      <c r="C26" s="119" t="s">
        <v>45</v>
      </c>
      <c r="D26" s="119"/>
      <c r="E26" s="85">
        <v>53000</v>
      </c>
      <c r="F26" s="85">
        <v>53000</v>
      </c>
      <c r="G26" s="85">
        <v>0</v>
      </c>
      <c r="H26" s="85">
        <v>0</v>
      </c>
      <c r="I26" s="81"/>
    </row>
    <row r="27" spans="1:9" s="83" customFormat="1" ht="14.1" customHeight="1">
      <c r="A27" s="81"/>
      <c r="B27" s="96" t="s">
        <v>46</v>
      </c>
      <c r="C27" s="118" t="s">
        <v>47</v>
      </c>
      <c r="D27" s="118"/>
      <c r="E27" s="84">
        <v>2710000</v>
      </c>
      <c r="F27" s="84">
        <v>2710000</v>
      </c>
      <c r="G27" s="84">
        <v>0</v>
      </c>
      <c r="H27" s="84">
        <v>0</v>
      </c>
      <c r="I27" s="81"/>
    </row>
    <row r="28" spans="1:9" s="83" customFormat="1" ht="20.100000000000001" customHeight="1">
      <c r="A28" s="81"/>
      <c r="B28" s="96" t="s">
        <v>48</v>
      </c>
      <c r="C28" s="118" t="s">
        <v>49</v>
      </c>
      <c r="D28" s="118"/>
      <c r="E28" s="84">
        <v>220000</v>
      </c>
      <c r="F28" s="84">
        <v>220000</v>
      </c>
      <c r="G28" s="84">
        <v>0</v>
      </c>
      <c r="H28" s="84">
        <v>0</v>
      </c>
      <c r="I28" s="81"/>
    </row>
    <row r="29" spans="1:9" s="83" customFormat="1" ht="14.1" customHeight="1">
      <c r="A29" s="81"/>
      <c r="B29" s="97" t="s">
        <v>50</v>
      </c>
      <c r="C29" s="119" t="s">
        <v>51</v>
      </c>
      <c r="D29" s="119"/>
      <c r="E29" s="85">
        <v>220000</v>
      </c>
      <c r="F29" s="85">
        <v>220000</v>
      </c>
      <c r="G29" s="85">
        <v>0</v>
      </c>
      <c r="H29" s="85">
        <v>0</v>
      </c>
      <c r="I29" s="81"/>
    </row>
    <row r="30" spans="1:9" s="83" customFormat="1" ht="20.100000000000001" customHeight="1">
      <c r="A30" s="81"/>
      <c r="B30" s="96" t="s">
        <v>52</v>
      </c>
      <c r="C30" s="118" t="s">
        <v>53</v>
      </c>
      <c r="D30" s="118"/>
      <c r="E30" s="84">
        <v>790000</v>
      </c>
      <c r="F30" s="84">
        <v>790000</v>
      </c>
      <c r="G30" s="84">
        <v>0</v>
      </c>
      <c r="H30" s="84">
        <v>0</v>
      </c>
      <c r="I30" s="81"/>
    </row>
    <row r="31" spans="1:9" s="83" customFormat="1" ht="14.1" customHeight="1">
      <c r="A31" s="81"/>
      <c r="B31" s="97" t="s">
        <v>54</v>
      </c>
      <c r="C31" s="119" t="s">
        <v>51</v>
      </c>
      <c r="D31" s="119"/>
      <c r="E31" s="85">
        <v>790000</v>
      </c>
      <c r="F31" s="85">
        <v>790000</v>
      </c>
      <c r="G31" s="85">
        <v>0</v>
      </c>
      <c r="H31" s="85">
        <v>0</v>
      </c>
      <c r="I31" s="81"/>
    </row>
    <row r="32" spans="1:9" s="83" customFormat="1" ht="20.100000000000001" customHeight="1">
      <c r="A32" s="81"/>
      <c r="B32" s="96" t="s">
        <v>55</v>
      </c>
      <c r="C32" s="118" t="s">
        <v>56</v>
      </c>
      <c r="D32" s="118"/>
      <c r="E32" s="84">
        <v>1700000</v>
      </c>
      <c r="F32" s="84">
        <v>1700000</v>
      </c>
      <c r="G32" s="84">
        <v>0</v>
      </c>
      <c r="H32" s="84">
        <v>0</v>
      </c>
      <c r="I32" s="81"/>
    </row>
    <row r="33" spans="1:9" s="83" customFormat="1" ht="50.25" customHeight="1">
      <c r="A33" s="81"/>
      <c r="B33" s="97" t="s">
        <v>57</v>
      </c>
      <c r="C33" s="119" t="s">
        <v>58</v>
      </c>
      <c r="D33" s="119"/>
      <c r="E33" s="85">
        <v>1100000</v>
      </c>
      <c r="F33" s="85">
        <v>1100000</v>
      </c>
      <c r="G33" s="85">
        <v>0</v>
      </c>
      <c r="H33" s="85">
        <v>0</v>
      </c>
      <c r="I33" s="81"/>
    </row>
    <row r="34" spans="1:9" s="83" customFormat="1" ht="38.1" customHeight="1">
      <c r="A34" s="81"/>
      <c r="B34" s="97" t="s">
        <v>59</v>
      </c>
      <c r="C34" s="119" t="s">
        <v>60</v>
      </c>
      <c r="D34" s="119"/>
      <c r="E34" s="85">
        <v>600000</v>
      </c>
      <c r="F34" s="85">
        <v>600000</v>
      </c>
      <c r="G34" s="85">
        <v>0</v>
      </c>
      <c r="H34" s="85">
        <v>0</v>
      </c>
      <c r="I34" s="81"/>
    </row>
    <row r="35" spans="1:9" s="83" customFormat="1" ht="20.100000000000001" customHeight="1">
      <c r="A35" s="81"/>
      <c r="B35" s="96" t="s">
        <v>61</v>
      </c>
      <c r="C35" s="118" t="s">
        <v>62</v>
      </c>
      <c r="D35" s="118"/>
      <c r="E35" s="84">
        <v>13425664</v>
      </c>
      <c r="F35" s="84">
        <v>13425664</v>
      </c>
      <c r="G35" s="84">
        <v>0</v>
      </c>
      <c r="H35" s="84">
        <v>0</v>
      </c>
      <c r="I35" s="81"/>
    </row>
    <row r="36" spans="1:9" s="83" customFormat="1" ht="14.1" customHeight="1">
      <c r="A36" s="81"/>
      <c r="B36" s="96" t="s">
        <v>63</v>
      </c>
      <c r="C36" s="118" t="s">
        <v>64</v>
      </c>
      <c r="D36" s="118"/>
      <c r="E36" s="84">
        <v>6090226</v>
      </c>
      <c r="F36" s="84">
        <v>6090226</v>
      </c>
      <c r="G36" s="84">
        <v>0</v>
      </c>
      <c r="H36" s="84">
        <v>0</v>
      </c>
      <c r="I36" s="81"/>
    </row>
    <row r="37" spans="1:9" s="83" customFormat="1" ht="20.100000000000001" customHeight="1">
      <c r="A37" s="81"/>
      <c r="B37" s="97" t="s">
        <v>65</v>
      </c>
      <c r="C37" s="119" t="s">
        <v>66</v>
      </c>
      <c r="D37" s="119"/>
      <c r="E37" s="85">
        <v>4000</v>
      </c>
      <c r="F37" s="85">
        <v>4000</v>
      </c>
      <c r="G37" s="85">
        <v>0</v>
      </c>
      <c r="H37" s="85">
        <v>0</v>
      </c>
      <c r="I37" s="81"/>
    </row>
    <row r="38" spans="1:9" s="83" customFormat="1" ht="20.100000000000001" customHeight="1">
      <c r="A38" s="81"/>
      <c r="B38" s="97" t="s">
        <v>67</v>
      </c>
      <c r="C38" s="119" t="s">
        <v>68</v>
      </c>
      <c r="D38" s="119"/>
      <c r="E38" s="85">
        <v>25000</v>
      </c>
      <c r="F38" s="85">
        <v>25000</v>
      </c>
      <c r="G38" s="85">
        <v>0</v>
      </c>
      <c r="H38" s="85">
        <v>0</v>
      </c>
      <c r="I38" s="81"/>
    </row>
    <row r="39" spans="1:9" s="83" customFormat="1" ht="20.100000000000001" customHeight="1">
      <c r="A39" s="81"/>
      <c r="B39" s="97" t="s">
        <v>69</v>
      </c>
      <c r="C39" s="119" t="s">
        <v>70</v>
      </c>
      <c r="D39" s="119"/>
      <c r="E39" s="85">
        <v>684500</v>
      </c>
      <c r="F39" s="85">
        <v>684500</v>
      </c>
      <c r="G39" s="85">
        <v>0</v>
      </c>
      <c r="H39" s="85">
        <v>0</v>
      </c>
      <c r="I39" s="81"/>
    </row>
    <row r="40" spans="1:9" s="83" customFormat="1" ht="20.100000000000001" customHeight="1">
      <c r="A40" s="81"/>
      <c r="B40" s="97" t="s">
        <v>71</v>
      </c>
      <c r="C40" s="119" t="s">
        <v>72</v>
      </c>
      <c r="D40" s="119"/>
      <c r="E40" s="85">
        <v>1191726</v>
      </c>
      <c r="F40" s="85">
        <v>1191726</v>
      </c>
      <c r="G40" s="85">
        <v>0</v>
      </c>
      <c r="H40" s="85">
        <v>0</v>
      </c>
      <c r="I40" s="81"/>
    </row>
    <row r="41" spans="1:9" s="83" customFormat="1" ht="14.1" customHeight="1">
      <c r="A41" s="81"/>
      <c r="B41" s="97" t="s">
        <v>73</v>
      </c>
      <c r="C41" s="119" t="s">
        <v>74</v>
      </c>
      <c r="D41" s="119"/>
      <c r="E41" s="85">
        <v>1290000</v>
      </c>
      <c r="F41" s="85">
        <v>1290000</v>
      </c>
      <c r="G41" s="85">
        <v>0</v>
      </c>
      <c r="H41" s="85">
        <v>0</v>
      </c>
      <c r="I41" s="81"/>
    </row>
    <row r="42" spans="1:9" s="83" customFormat="1" ht="14.1" customHeight="1">
      <c r="A42" s="81"/>
      <c r="B42" s="97" t="s">
        <v>75</v>
      </c>
      <c r="C42" s="119" t="s">
        <v>76</v>
      </c>
      <c r="D42" s="119"/>
      <c r="E42" s="85">
        <v>1990000</v>
      </c>
      <c r="F42" s="85">
        <v>1990000</v>
      </c>
      <c r="G42" s="85">
        <v>0</v>
      </c>
      <c r="H42" s="85">
        <v>0</v>
      </c>
      <c r="I42" s="81"/>
    </row>
    <row r="43" spans="1:9" s="83" customFormat="1" ht="14.1" customHeight="1">
      <c r="A43" s="81"/>
      <c r="B43" s="97" t="s">
        <v>77</v>
      </c>
      <c r="C43" s="119" t="s">
        <v>78</v>
      </c>
      <c r="D43" s="119"/>
      <c r="E43" s="85">
        <v>345000</v>
      </c>
      <c r="F43" s="85">
        <v>345000</v>
      </c>
      <c r="G43" s="85">
        <v>0</v>
      </c>
      <c r="H43" s="85">
        <v>0</v>
      </c>
      <c r="I43" s="81"/>
    </row>
    <row r="44" spans="1:9" s="83" customFormat="1" ht="14.1" customHeight="1">
      <c r="A44" s="81"/>
      <c r="B44" s="97" t="s">
        <v>79</v>
      </c>
      <c r="C44" s="119" t="s">
        <v>80</v>
      </c>
      <c r="D44" s="119"/>
      <c r="E44" s="85">
        <v>560000</v>
      </c>
      <c r="F44" s="85">
        <v>560000</v>
      </c>
      <c r="G44" s="85">
        <v>0</v>
      </c>
      <c r="H44" s="85">
        <v>0</v>
      </c>
      <c r="I44" s="81"/>
    </row>
    <row r="45" spans="1:9" s="83" customFormat="1" ht="14.1" customHeight="1">
      <c r="A45" s="81"/>
      <c r="B45" s="96" t="s">
        <v>81</v>
      </c>
      <c r="C45" s="118" t="s">
        <v>82</v>
      </c>
      <c r="D45" s="118"/>
      <c r="E45" s="84">
        <v>17100</v>
      </c>
      <c r="F45" s="84">
        <v>17100</v>
      </c>
      <c r="G45" s="84">
        <v>0</v>
      </c>
      <c r="H45" s="84">
        <v>0</v>
      </c>
      <c r="I45" s="81"/>
    </row>
    <row r="46" spans="1:9" s="83" customFormat="1" ht="14.1" customHeight="1">
      <c r="A46" s="81"/>
      <c r="B46" s="97" t="s">
        <v>83</v>
      </c>
      <c r="C46" s="119" t="s">
        <v>84</v>
      </c>
      <c r="D46" s="119"/>
      <c r="E46" s="85">
        <v>17100</v>
      </c>
      <c r="F46" s="85">
        <v>17100</v>
      </c>
      <c r="G46" s="85">
        <v>0</v>
      </c>
      <c r="H46" s="85">
        <v>0</v>
      </c>
      <c r="I46" s="81"/>
    </row>
    <row r="47" spans="1:9" s="83" customFormat="1" ht="14.1" customHeight="1">
      <c r="A47" s="81"/>
      <c r="B47" s="96" t="s">
        <v>85</v>
      </c>
      <c r="C47" s="118" t="s">
        <v>86</v>
      </c>
      <c r="D47" s="118"/>
      <c r="E47" s="84">
        <v>7318338</v>
      </c>
      <c r="F47" s="84">
        <v>7318338</v>
      </c>
      <c r="G47" s="84">
        <v>0</v>
      </c>
      <c r="H47" s="84">
        <v>0</v>
      </c>
      <c r="I47" s="81"/>
    </row>
    <row r="48" spans="1:9" s="83" customFormat="1" ht="14.1" customHeight="1">
      <c r="A48" s="81"/>
      <c r="B48" s="97" t="s">
        <v>87</v>
      </c>
      <c r="C48" s="119" t="s">
        <v>88</v>
      </c>
      <c r="D48" s="119"/>
      <c r="E48" s="85">
        <v>130000</v>
      </c>
      <c r="F48" s="85">
        <v>130000</v>
      </c>
      <c r="G48" s="85">
        <v>0</v>
      </c>
      <c r="H48" s="85">
        <v>0</v>
      </c>
      <c r="I48" s="81"/>
    </row>
    <row r="49" spans="1:9" s="83" customFormat="1" ht="14.1" customHeight="1">
      <c r="A49" s="81"/>
      <c r="B49" s="97" t="s">
        <v>89</v>
      </c>
      <c r="C49" s="119" t="s">
        <v>90</v>
      </c>
      <c r="D49" s="119"/>
      <c r="E49" s="85">
        <v>6528338</v>
      </c>
      <c r="F49" s="85">
        <v>6528338</v>
      </c>
      <c r="G49" s="85">
        <v>0</v>
      </c>
      <c r="H49" s="85">
        <v>0</v>
      </c>
      <c r="I49" s="81"/>
    </row>
    <row r="50" spans="1:9" s="83" customFormat="1" ht="29.1" customHeight="1">
      <c r="A50" s="81"/>
      <c r="B50" s="97" t="s">
        <v>91</v>
      </c>
      <c r="C50" s="119" t="s">
        <v>92</v>
      </c>
      <c r="D50" s="119"/>
      <c r="E50" s="85">
        <v>660000</v>
      </c>
      <c r="F50" s="85">
        <v>660000</v>
      </c>
      <c r="G50" s="85">
        <v>0</v>
      </c>
      <c r="H50" s="85">
        <v>0</v>
      </c>
      <c r="I50" s="81"/>
    </row>
    <row r="51" spans="1:9" s="83" customFormat="1" ht="14.1" customHeight="1">
      <c r="A51" s="81"/>
      <c r="B51" s="96" t="s">
        <v>93</v>
      </c>
      <c r="C51" s="118" t="s">
        <v>94</v>
      </c>
      <c r="D51" s="118"/>
      <c r="E51" s="84">
        <v>12300</v>
      </c>
      <c r="F51" s="84">
        <v>0</v>
      </c>
      <c r="G51" s="84">
        <v>12300</v>
      </c>
      <c r="H51" s="84">
        <v>0</v>
      </c>
      <c r="I51" s="81"/>
    </row>
    <row r="52" spans="1:9" s="83" customFormat="1" ht="14.1" customHeight="1">
      <c r="A52" s="81"/>
      <c r="B52" s="96" t="s">
        <v>95</v>
      </c>
      <c r="C52" s="118" t="s">
        <v>96</v>
      </c>
      <c r="D52" s="118"/>
      <c r="E52" s="84">
        <v>12300</v>
      </c>
      <c r="F52" s="84">
        <v>0</v>
      </c>
      <c r="G52" s="84">
        <v>12300</v>
      </c>
      <c r="H52" s="84">
        <v>0</v>
      </c>
      <c r="I52" s="81"/>
    </row>
    <row r="53" spans="1:9" s="83" customFormat="1" ht="29.1" customHeight="1">
      <c r="A53" s="81"/>
      <c r="B53" s="97" t="s">
        <v>97</v>
      </c>
      <c r="C53" s="119" t="s">
        <v>98</v>
      </c>
      <c r="D53" s="119"/>
      <c r="E53" s="85">
        <v>10300</v>
      </c>
      <c r="F53" s="85">
        <v>0</v>
      </c>
      <c r="G53" s="85">
        <v>10300</v>
      </c>
      <c r="H53" s="85">
        <v>0</v>
      </c>
      <c r="I53" s="81"/>
    </row>
    <row r="54" spans="1:9" s="83" customFormat="1" ht="12" customHeight="1">
      <c r="A54" s="81"/>
      <c r="B54" s="115" t="s">
        <v>5</v>
      </c>
      <c r="C54" s="115" t="s">
        <v>6</v>
      </c>
      <c r="D54" s="115"/>
      <c r="E54" s="115" t="s">
        <v>7</v>
      </c>
      <c r="F54" s="115" t="s">
        <v>8</v>
      </c>
      <c r="G54" s="116" t="s">
        <v>9</v>
      </c>
      <c r="H54" s="116"/>
      <c r="I54" s="81"/>
    </row>
    <row r="55" spans="1:9" s="83" customFormat="1" ht="29.1" customHeight="1">
      <c r="A55" s="81"/>
      <c r="B55" s="115"/>
      <c r="C55" s="115"/>
      <c r="D55" s="115"/>
      <c r="E55" s="115"/>
      <c r="F55" s="115"/>
      <c r="G55" s="92" t="s">
        <v>10</v>
      </c>
      <c r="H55" s="93" t="s">
        <v>11</v>
      </c>
      <c r="I55" s="81"/>
    </row>
    <row r="56" spans="1:9" s="83" customFormat="1" ht="12" customHeight="1">
      <c r="A56" s="81"/>
      <c r="B56" s="94" t="s">
        <v>12</v>
      </c>
      <c r="C56" s="117" t="s">
        <v>13</v>
      </c>
      <c r="D56" s="117"/>
      <c r="E56" s="94" t="s">
        <v>14</v>
      </c>
      <c r="F56" s="94" t="s">
        <v>15</v>
      </c>
      <c r="G56" s="94" t="s">
        <v>16</v>
      </c>
      <c r="H56" s="94" t="s">
        <v>17</v>
      </c>
      <c r="I56" s="81"/>
    </row>
    <row r="57" spans="1:9" s="83" customFormat="1" ht="29.1" customHeight="1">
      <c r="A57" s="81"/>
      <c r="B57" s="97" t="s">
        <v>99</v>
      </c>
      <c r="C57" s="119" t="s">
        <v>100</v>
      </c>
      <c r="D57" s="119"/>
      <c r="E57" s="85">
        <v>2000</v>
      </c>
      <c r="F57" s="85">
        <v>0</v>
      </c>
      <c r="G57" s="85">
        <v>2000</v>
      </c>
      <c r="H57" s="85">
        <v>0</v>
      </c>
      <c r="I57" s="81"/>
    </row>
    <row r="58" spans="1:9" s="83" customFormat="1" ht="14.1" customHeight="1">
      <c r="A58" s="81"/>
      <c r="B58" s="96" t="s">
        <v>101</v>
      </c>
      <c r="C58" s="121" t="s">
        <v>102</v>
      </c>
      <c r="D58" s="121"/>
      <c r="E58" s="84">
        <v>1735413</v>
      </c>
      <c r="F58" s="84">
        <v>665413</v>
      </c>
      <c r="G58" s="84">
        <v>1070000</v>
      </c>
      <c r="H58" s="84">
        <v>0</v>
      </c>
      <c r="I58" s="81"/>
    </row>
    <row r="59" spans="1:9" s="83" customFormat="1" ht="14.1" customHeight="1">
      <c r="A59" s="81"/>
      <c r="B59" s="96" t="s">
        <v>103</v>
      </c>
      <c r="C59" s="118" t="s">
        <v>104</v>
      </c>
      <c r="D59" s="118"/>
      <c r="E59" s="84">
        <v>15033</v>
      </c>
      <c r="F59" s="84">
        <v>15033</v>
      </c>
      <c r="G59" s="84">
        <v>0</v>
      </c>
      <c r="H59" s="84">
        <v>0</v>
      </c>
      <c r="I59" s="81"/>
    </row>
    <row r="60" spans="1:9" s="83" customFormat="1" ht="14.1" customHeight="1">
      <c r="A60" s="81"/>
      <c r="B60" s="96" t="s">
        <v>105</v>
      </c>
      <c r="C60" s="118" t="s">
        <v>106</v>
      </c>
      <c r="D60" s="118"/>
      <c r="E60" s="84">
        <v>15033</v>
      </c>
      <c r="F60" s="84">
        <v>15033</v>
      </c>
      <c r="G60" s="84">
        <v>0</v>
      </c>
      <c r="H60" s="84">
        <v>0</v>
      </c>
      <c r="I60" s="81"/>
    </row>
    <row r="61" spans="1:9" s="83" customFormat="1" ht="14.1" customHeight="1">
      <c r="A61" s="81"/>
      <c r="B61" s="97" t="s">
        <v>107</v>
      </c>
      <c r="C61" s="119" t="s">
        <v>108</v>
      </c>
      <c r="D61" s="119"/>
      <c r="E61" s="85">
        <v>15033</v>
      </c>
      <c r="F61" s="85">
        <v>15033</v>
      </c>
      <c r="G61" s="85">
        <v>0</v>
      </c>
      <c r="H61" s="85">
        <v>0</v>
      </c>
      <c r="I61" s="81"/>
    </row>
    <row r="62" spans="1:9" s="83" customFormat="1" ht="20.100000000000001" customHeight="1">
      <c r="A62" s="81"/>
      <c r="B62" s="96" t="s">
        <v>109</v>
      </c>
      <c r="C62" s="118" t="s">
        <v>110</v>
      </c>
      <c r="D62" s="118"/>
      <c r="E62" s="84">
        <v>523280</v>
      </c>
      <c r="F62" s="84">
        <v>523280</v>
      </c>
      <c r="G62" s="84">
        <v>0</v>
      </c>
      <c r="H62" s="84">
        <v>0</v>
      </c>
      <c r="I62" s="81"/>
    </row>
    <row r="63" spans="1:9" s="83" customFormat="1" ht="14.1" customHeight="1">
      <c r="A63" s="81"/>
      <c r="B63" s="96" t="s">
        <v>111</v>
      </c>
      <c r="C63" s="118" t="s">
        <v>112</v>
      </c>
      <c r="D63" s="118"/>
      <c r="E63" s="84">
        <v>523000</v>
      </c>
      <c r="F63" s="84">
        <v>523000</v>
      </c>
      <c r="G63" s="84">
        <v>0</v>
      </c>
      <c r="H63" s="84">
        <v>0</v>
      </c>
      <c r="I63" s="81"/>
    </row>
    <row r="64" spans="1:9" s="83" customFormat="1" ht="20.100000000000001" customHeight="1">
      <c r="A64" s="81"/>
      <c r="B64" s="97" t="s">
        <v>113</v>
      </c>
      <c r="C64" s="119" t="s">
        <v>114</v>
      </c>
      <c r="D64" s="119"/>
      <c r="E64" s="85">
        <v>62000</v>
      </c>
      <c r="F64" s="85">
        <v>62000</v>
      </c>
      <c r="G64" s="85">
        <v>0</v>
      </c>
      <c r="H64" s="85">
        <v>0</v>
      </c>
      <c r="I64" s="81"/>
    </row>
    <row r="65" spans="1:9" s="83" customFormat="1" ht="14.1" customHeight="1">
      <c r="A65" s="81"/>
      <c r="B65" s="97" t="s">
        <v>115</v>
      </c>
      <c r="C65" s="119" t="s">
        <v>116</v>
      </c>
      <c r="D65" s="119"/>
      <c r="E65" s="85">
        <v>180000</v>
      </c>
      <c r="F65" s="85">
        <v>180000</v>
      </c>
      <c r="G65" s="85">
        <v>0</v>
      </c>
      <c r="H65" s="85">
        <v>0</v>
      </c>
      <c r="I65" s="81"/>
    </row>
    <row r="66" spans="1:9" s="83" customFormat="1" ht="20.100000000000001" customHeight="1">
      <c r="A66" s="81"/>
      <c r="B66" s="97" t="s">
        <v>117</v>
      </c>
      <c r="C66" s="119" t="s">
        <v>118</v>
      </c>
      <c r="D66" s="119"/>
      <c r="E66" s="85">
        <v>271000</v>
      </c>
      <c r="F66" s="85">
        <v>271000</v>
      </c>
      <c r="G66" s="85">
        <v>0</v>
      </c>
      <c r="H66" s="85">
        <v>0</v>
      </c>
      <c r="I66" s="81"/>
    </row>
    <row r="67" spans="1:9" s="83" customFormat="1" ht="47.1" customHeight="1">
      <c r="A67" s="81"/>
      <c r="B67" s="97" t="s">
        <v>119</v>
      </c>
      <c r="C67" s="119" t="s">
        <v>120</v>
      </c>
      <c r="D67" s="119"/>
      <c r="E67" s="85">
        <v>10000</v>
      </c>
      <c r="F67" s="85">
        <v>10000</v>
      </c>
      <c r="G67" s="85">
        <v>0</v>
      </c>
      <c r="H67" s="85">
        <v>0</v>
      </c>
      <c r="I67" s="81"/>
    </row>
    <row r="68" spans="1:9" s="83" customFormat="1" ht="14.1" customHeight="1">
      <c r="A68" s="81"/>
      <c r="B68" s="96" t="s">
        <v>121</v>
      </c>
      <c r="C68" s="118" t="s">
        <v>122</v>
      </c>
      <c r="D68" s="118"/>
      <c r="E68" s="84">
        <v>280</v>
      </c>
      <c r="F68" s="84">
        <v>280</v>
      </c>
      <c r="G68" s="84">
        <v>0</v>
      </c>
      <c r="H68" s="84">
        <v>0</v>
      </c>
      <c r="I68" s="81"/>
    </row>
    <row r="69" spans="1:9" s="83" customFormat="1" ht="29.1" customHeight="1">
      <c r="A69" s="81"/>
      <c r="B69" s="97" t="s">
        <v>123</v>
      </c>
      <c r="C69" s="119" t="s">
        <v>124</v>
      </c>
      <c r="D69" s="119"/>
      <c r="E69" s="85">
        <v>280</v>
      </c>
      <c r="F69" s="85">
        <v>280</v>
      </c>
      <c r="G69" s="85">
        <v>0</v>
      </c>
      <c r="H69" s="85">
        <v>0</v>
      </c>
      <c r="I69" s="81"/>
    </row>
    <row r="70" spans="1:9" s="83" customFormat="1" ht="14.1" customHeight="1">
      <c r="A70" s="81"/>
      <c r="B70" s="96" t="s">
        <v>125</v>
      </c>
      <c r="C70" s="118" t="s">
        <v>126</v>
      </c>
      <c r="D70" s="118"/>
      <c r="E70" s="84">
        <v>127100</v>
      </c>
      <c r="F70" s="84">
        <v>127100</v>
      </c>
      <c r="G70" s="84">
        <v>0</v>
      </c>
      <c r="H70" s="84">
        <v>0</v>
      </c>
      <c r="I70" s="81"/>
    </row>
    <row r="71" spans="1:9" s="83" customFormat="1" ht="14.1" customHeight="1">
      <c r="A71" s="81"/>
      <c r="B71" s="96" t="s">
        <v>127</v>
      </c>
      <c r="C71" s="118" t="s">
        <v>106</v>
      </c>
      <c r="D71" s="118"/>
      <c r="E71" s="84">
        <v>127100</v>
      </c>
      <c r="F71" s="84">
        <v>127100</v>
      </c>
      <c r="G71" s="84">
        <v>0</v>
      </c>
      <c r="H71" s="84">
        <v>0</v>
      </c>
      <c r="I71" s="81"/>
    </row>
    <row r="72" spans="1:9" s="83" customFormat="1" ht="14.1" customHeight="1">
      <c r="A72" s="81"/>
      <c r="B72" s="97" t="s">
        <v>128</v>
      </c>
      <c r="C72" s="119" t="s">
        <v>106</v>
      </c>
      <c r="D72" s="119"/>
      <c r="E72" s="85">
        <v>127100</v>
      </c>
      <c r="F72" s="85">
        <v>127100</v>
      </c>
      <c r="G72" s="85">
        <v>0</v>
      </c>
      <c r="H72" s="85">
        <v>0</v>
      </c>
      <c r="I72" s="81"/>
    </row>
    <row r="73" spans="1:9" s="83" customFormat="1" ht="14.1" customHeight="1">
      <c r="A73" s="81"/>
      <c r="B73" s="96" t="s">
        <v>129</v>
      </c>
      <c r="C73" s="118" t="s">
        <v>130</v>
      </c>
      <c r="D73" s="118"/>
      <c r="E73" s="84">
        <v>1070000</v>
      </c>
      <c r="F73" s="84">
        <v>0</v>
      </c>
      <c r="G73" s="84">
        <v>1070000</v>
      </c>
      <c r="H73" s="84">
        <v>0</v>
      </c>
      <c r="I73" s="81"/>
    </row>
    <row r="74" spans="1:9" s="83" customFormat="1" ht="20.100000000000001" customHeight="1">
      <c r="A74" s="81"/>
      <c r="B74" s="96" t="s">
        <v>131</v>
      </c>
      <c r="C74" s="118" t="s">
        <v>132</v>
      </c>
      <c r="D74" s="118"/>
      <c r="E74" s="84">
        <v>1042000</v>
      </c>
      <c r="F74" s="84">
        <v>0</v>
      </c>
      <c r="G74" s="84">
        <v>1042000</v>
      </c>
      <c r="H74" s="84">
        <v>0</v>
      </c>
      <c r="I74" s="81"/>
    </row>
    <row r="75" spans="1:9" s="83" customFormat="1" ht="20.100000000000001" customHeight="1">
      <c r="A75" s="81"/>
      <c r="B75" s="97" t="s">
        <v>133</v>
      </c>
      <c r="C75" s="119" t="s">
        <v>134</v>
      </c>
      <c r="D75" s="119"/>
      <c r="E75" s="85">
        <v>1002000</v>
      </c>
      <c r="F75" s="85">
        <v>0</v>
      </c>
      <c r="G75" s="85">
        <v>1002000</v>
      </c>
      <c r="H75" s="85">
        <v>0</v>
      </c>
      <c r="I75" s="81"/>
    </row>
    <row r="76" spans="1:9" s="83" customFormat="1" ht="20.100000000000001" customHeight="1">
      <c r="A76" s="81"/>
      <c r="B76" s="97" t="s">
        <v>135</v>
      </c>
      <c r="C76" s="119" t="s">
        <v>210</v>
      </c>
      <c r="D76" s="119"/>
      <c r="E76" s="85">
        <v>40000</v>
      </c>
      <c r="F76" s="85">
        <v>0</v>
      </c>
      <c r="G76" s="85">
        <v>40000</v>
      </c>
      <c r="H76" s="85">
        <v>0</v>
      </c>
      <c r="I76" s="81"/>
    </row>
    <row r="77" spans="1:9" s="83" customFormat="1" ht="14.1" customHeight="1">
      <c r="A77" s="81"/>
      <c r="B77" s="96" t="s">
        <v>136</v>
      </c>
      <c r="C77" s="118" t="s">
        <v>137</v>
      </c>
      <c r="D77" s="118"/>
      <c r="E77" s="84">
        <v>28000</v>
      </c>
      <c r="F77" s="84">
        <v>0</v>
      </c>
      <c r="G77" s="84">
        <v>28000</v>
      </c>
      <c r="H77" s="84">
        <v>0</v>
      </c>
      <c r="I77" s="81"/>
    </row>
    <row r="78" spans="1:9" s="83" customFormat="1" ht="14.1" customHeight="1">
      <c r="A78" s="81"/>
      <c r="B78" s="97" t="s">
        <v>138</v>
      </c>
      <c r="C78" s="119" t="s">
        <v>139</v>
      </c>
      <c r="D78" s="119"/>
      <c r="E78" s="85">
        <v>28000</v>
      </c>
      <c r="F78" s="85">
        <v>0</v>
      </c>
      <c r="G78" s="85">
        <v>28000</v>
      </c>
      <c r="H78" s="85">
        <v>0</v>
      </c>
      <c r="I78" s="81"/>
    </row>
    <row r="79" spans="1:9" s="83" customFormat="1" ht="14.1" customHeight="1">
      <c r="A79" s="81"/>
      <c r="B79" s="96" t="s">
        <v>140</v>
      </c>
      <c r="C79" s="121" t="s">
        <v>141</v>
      </c>
      <c r="D79" s="121"/>
      <c r="E79" s="84">
        <v>7700</v>
      </c>
      <c r="F79" s="84">
        <v>0</v>
      </c>
      <c r="G79" s="84">
        <v>7700</v>
      </c>
      <c r="H79" s="84">
        <v>0</v>
      </c>
      <c r="I79" s="81"/>
    </row>
    <row r="80" spans="1:9" s="83" customFormat="1" ht="29.1" customHeight="1">
      <c r="A80" s="81"/>
      <c r="B80" s="96" t="s">
        <v>142</v>
      </c>
      <c r="C80" s="118" t="s">
        <v>143</v>
      </c>
      <c r="D80" s="118"/>
      <c r="E80" s="84">
        <v>7700</v>
      </c>
      <c r="F80" s="84">
        <v>0</v>
      </c>
      <c r="G80" s="84">
        <v>7700</v>
      </c>
      <c r="H80" s="84">
        <v>0</v>
      </c>
      <c r="I80" s="81"/>
    </row>
    <row r="81" spans="1:9" s="83" customFormat="1" ht="27.95" customHeight="1">
      <c r="A81" s="81"/>
      <c r="B81" s="92" t="s">
        <v>206</v>
      </c>
      <c r="C81" s="122" t="s">
        <v>144</v>
      </c>
      <c r="D81" s="122"/>
      <c r="E81" s="86">
        <v>47526791</v>
      </c>
      <c r="F81" s="86">
        <v>46436791</v>
      </c>
      <c r="G81" s="86">
        <v>1090000</v>
      </c>
      <c r="H81" s="86">
        <v>0</v>
      </c>
      <c r="I81" s="81"/>
    </row>
    <row r="82" spans="1:9" s="83" customFormat="1" ht="14.1" customHeight="1">
      <c r="A82" s="81"/>
      <c r="B82" s="96" t="s">
        <v>145</v>
      </c>
      <c r="C82" s="121" t="s">
        <v>146</v>
      </c>
      <c r="D82" s="121"/>
      <c r="E82" s="84">
        <v>31372809</v>
      </c>
      <c r="F82" s="84">
        <v>31372809</v>
      </c>
      <c r="G82" s="84">
        <v>0</v>
      </c>
      <c r="H82" s="84">
        <v>0</v>
      </c>
      <c r="I82" s="81"/>
    </row>
    <row r="83" spans="1:9" s="83" customFormat="1" ht="14.1" customHeight="1">
      <c r="A83" s="81"/>
      <c r="B83" s="96" t="s">
        <v>147</v>
      </c>
      <c r="C83" s="118" t="s">
        <v>148</v>
      </c>
      <c r="D83" s="118"/>
      <c r="E83" s="84">
        <v>31372809</v>
      </c>
      <c r="F83" s="84">
        <v>31372809</v>
      </c>
      <c r="G83" s="84">
        <v>0</v>
      </c>
      <c r="H83" s="84">
        <v>0</v>
      </c>
      <c r="I83" s="81"/>
    </row>
    <row r="84" spans="1:9" s="83" customFormat="1" ht="14.1" customHeight="1">
      <c r="A84" s="81"/>
      <c r="B84" s="96" t="s">
        <v>149</v>
      </c>
      <c r="C84" s="118" t="s">
        <v>150</v>
      </c>
      <c r="D84" s="118"/>
      <c r="E84" s="84">
        <v>5842000</v>
      </c>
      <c r="F84" s="84">
        <v>5842000</v>
      </c>
      <c r="G84" s="84">
        <v>0</v>
      </c>
      <c r="H84" s="84">
        <v>0</v>
      </c>
      <c r="I84" s="81"/>
    </row>
    <row r="85" spans="1:9" s="83" customFormat="1" ht="14.1" customHeight="1">
      <c r="A85" s="81"/>
      <c r="B85" s="97" t="s">
        <v>151</v>
      </c>
      <c r="C85" s="119" t="s">
        <v>152</v>
      </c>
      <c r="D85" s="119"/>
      <c r="E85" s="85">
        <v>5842000</v>
      </c>
      <c r="F85" s="85">
        <v>5842000</v>
      </c>
      <c r="G85" s="85">
        <v>0</v>
      </c>
      <c r="H85" s="85">
        <v>0</v>
      </c>
      <c r="I85" s="81"/>
    </row>
    <row r="86" spans="1:9" s="83" customFormat="1" ht="14.1" customHeight="1">
      <c r="A86" s="81"/>
      <c r="B86" s="96" t="s">
        <v>211</v>
      </c>
      <c r="C86" s="118" t="s">
        <v>212</v>
      </c>
      <c r="D86" s="118"/>
      <c r="E86" s="84">
        <v>24818800</v>
      </c>
      <c r="F86" s="84">
        <v>24818800</v>
      </c>
      <c r="G86" s="84">
        <v>0</v>
      </c>
      <c r="H86" s="84">
        <v>0</v>
      </c>
      <c r="I86" s="81"/>
    </row>
    <row r="87" spans="1:9" s="83" customFormat="1" ht="14.1" customHeight="1">
      <c r="A87" s="81"/>
      <c r="B87" s="97" t="s">
        <v>185</v>
      </c>
      <c r="C87" s="119" t="s">
        <v>186</v>
      </c>
      <c r="D87" s="119"/>
      <c r="E87" s="85">
        <v>24818800</v>
      </c>
      <c r="F87" s="85">
        <v>24818800</v>
      </c>
      <c r="G87" s="85">
        <v>0</v>
      </c>
      <c r="H87" s="85">
        <v>0</v>
      </c>
      <c r="I87" s="81"/>
    </row>
    <row r="88" spans="1:9" s="83" customFormat="1" ht="14.1" customHeight="1">
      <c r="A88" s="81"/>
      <c r="B88" s="96" t="s">
        <v>207</v>
      </c>
      <c r="C88" s="118" t="s">
        <v>208</v>
      </c>
      <c r="D88" s="118"/>
      <c r="E88" s="84">
        <v>712009</v>
      </c>
      <c r="F88" s="84">
        <v>712009</v>
      </c>
      <c r="G88" s="84">
        <v>0</v>
      </c>
      <c r="H88" s="84">
        <v>0</v>
      </c>
      <c r="I88" s="81"/>
    </row>
    <row r="89" spans="1:9" s="83" customFormat="1" ht="14.1" customHeight="1">
      <c r="A89" s="81"/>
      <c r="B89" s="97" t="s">
        <v>190</v>
      </c>
      <c r="C89" s="119" t="s">
        <v>178</v>
      </c>
      <c r="D89" s="119"/>
      <c r="E89" s="85">
        <v>712009</v>
      </c>
      <c r="F89" s="85">
        <v>712009</v>
      </c>
      <c r="G89" s="85">
        <v>0</v>
      </c>
      <c r="H89" s="85">
        <v>0</v>
      </c>
      <c r="I89" s="81"/>
    </row>
    <row r="90" spans="1:9" s="83" customFormat="1" ht="27.95" customHeight="1">
      <c r="A90" s="81"/>
      <c r="B90" s="92" t="s">
        <v>153</v>
      </c>
      <c r="C90" s="122" t="s">
        <v>154</v>
      </c>
      <c r="D90" s="122"/>
      <c r="E90" s="86">
        <v>78899600</v>
      </c>
      <c r="F90" s="86">
        <v>77809600</v>
      </c>
      <c r="G90" s="86">
        <v>1090000</v>
      </c>
      <c r="H90" s="86">
        <v>0</v>
      </c>
      <c r="I90" s="81"/>
    </row>
    <row r="92" spans="1:9" s="90" customFormat="1" ht="16.5" customHeight="1">
      <c r="A92" s="120" t="s">
        <v>155</v>
      </c>
      <c r="B92" s="120"/>
      <c r="C92" s="120"/>
      <c r="D92" s="87"/>
      <c r="E92" s="88" t="s">
        <v>156</v>
      </c>
      <c r="F92" s="89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2" customWidth="1"/>
    <col min="2" max="2" width="28.85546875" style="2" customWidth="1"/>
    <col min="3" max="3" width="12" style="2" customWidth="1"/>
    <col min="4" max="4" width="14" style="2" customWidth="1"/>
    <col min="5" max="5" width="20.7109375" style="2" customWidth="1"/>
    <col min="6" max="6" width="24.5703125" style="2" customWidth="1"/>
    <col min="7" max="1025" width="9.140625" style="2" customWidth="1"/>
  </cols>
  <sheetData>
    <row r="1" spans="1:6">
      <c r="C1" s="99"/>
      <c r="D1" s="99"/>
      <c r="E1" s="99"/>
      <c r="F1" s="100" t="s">
        <v>157</v>
      </c>
    </row>
    <row r="2" spans="1:6" ht="15" customHeight="1">
      <c r="C2" s="133" t="s">
        <v>219</v>
      </c>
      <c r="D2" s="133"/>
      <c r="E2" s="133"/>
      <c r="F2" s="133"/>
    </row>
    <row r="3" spans="1:6" s="4" customFormat="1" ht="14.25" customHeight="1">
      <c r="A3" s="3"/>
      <c r="B3" s="3"/>
      <c r="C3" s="133" t="str">
        <f>'додаток 1 '!C3:G3</f>
        <v>"Про бюджет Білозірської сільської  територіальної громади  на 2024 рік"  (2350100000)</v>
      </c>
      <c r="D3" s="133"/>
      <c r="E3" s="133"/>
      <c r="F3" s="133"/>
    </row>
    <row r="4" spans="1:6" s="4" customFormat="1" ht="15.75">
      <c r="A4" s="134"/>
      <c r="B4" s="134"/>
      <c r="C4" s="134"/>
      <c r="D4" s="134"/>
      <c r="E4" s="134"/>
      <c r="F4" s="134"/>
    </row>
    <row r="5" spans="1:6" s="4" customFormat="1" ht="30.75" customHeight="1">
      <c r="A5" s="135" t="s">
        <v>215</v>
      </c>
      <c r="B5" s="135"/>
      <c r="C5" s="135"/>
      <c r="D5" s="135"/>
      <c r="E5" s="135"/>
      <c r="F5" s="135"/>
    </row>
    <row r="6" spans="1:6" s="4" customFormat="1" ht="16.5" customHeight="1">
      <c r="A6" s="5" t="s">
        <v>158</v>
      </c>
      <c r="B6" s="6"/>
      <c r="C6" s="6"/>
      <c r="D6" s="6"/>
      <c r="E6" s="6"/>
      <c r="F6" s="6"/>
    </row>
    <row r="7" spans="1:6" s="4" customFormat="1" ht="9" customHeight="1">
      <c r="A7" s="7" t="s">
        <v>3</v>
      </c>
      <c r="B7" s="6"/>
      <c r="C7" s="6"/>
      <c r="D7" s="6"/>
      <c r="E7" s="6"/>
      <c r="F7" s="6"/>
    </row>
    <row r="8" spans="1:6" s="4" customFormat="1" ht="12.75">
      <c r="A8" s="8"/>
      <c r="B8" s="8"/>
      <c r="C8" s="3"/>
      <c r="D8" s="8"/>
      <c r="E8" s="8"/>
      <c r="F8" s="3" t="s">
        <v>4</v>
      </c>
    </row>
    <row r="9" spans="1:6" s="4" customFormat="1" ht="12.75" customHeight="1">
      <c r="A9" s="136" t="s">
        <v>5</v>
      </c>
      <c r="B9" s="137" t="s">
        <v>159</v>
      </c>
      <c r="C9" s="138" t="s">
        <v>7</v>
      </c>
      <c r="D9" s="136" t="s">
        <v>160</v>
      </c>
      <c r="E9" s="137" t="s">
        <v>9</v>
      </c>
      <c r="F9" s="137"/>
    </row>
    <row r="10" spans="1:6" s="4" customFormat="1" ht="25.5">
      <c r="A10" s="136"/>
      <c r="B10" s="137"/>
      <c r="C10" s="138"/>
      <c r="D10" s="136"/>
      <c r="E10" s="9" t="s">
        <v>161</v>
      </c>
      <c r="F10" s="10" t="s">
        <v>162</v>
      </c>
    </row>
    <row r="11" spans="1:6" s="4" customFormat="1" ht="12.75">
      <c r="A11" s="11">
        <v>1</v>
      </c>
      <c r="B11" s="12">
        <v>2</v>
      </c>
      <c r="C11" s="13">
        <v>3</v>
      </c>
      <c r="D11" s="11">
        <v>4</v>
      </c>
      <c r="E11" s="14">
        <v>5</v>
      </c>
      <c r="F11" s="12">
        <v>6</v>
      </c>
    </row>
    <row r="12" spans="1:6" s="15" customFormat="1" ht="14.25" customHeight="1">
      <c r="A12" s="130" t="s">
        <v>163</v>
      </c>
      <c r="B12" s="130"/>
      <c r="C12" s="130"/>
      <c r="D12" s="130"/>
      <c r="E12" s="130"/>
      <c r="F12" s="130"/>
    </row>
    <row r="13" spans="1:6" s="4" customFormat="1" ht="15.75">
      <c r="A13" s="16">
        <v>200000</v>
      </c>
      <c r="B13" s="17" t="s">
        <v>164</v>
      </c>
      <c r="C13" s="18">
        <v>0</v>
      </c>
      <c r="D13" s="19">
        <f>D18</f>
        <v>-800000</v>
      </c>
      <c r="E13" s="20">
        <f>E18</f>
        <v>800000</v>
      </c>
      <c r="F13" s="21">
        <f>F18</f>
        <v>800000</v>
      </c>
    </row>
    <row r="14" spans="1:6" s="4" customFormat="1" ht="0.75" customHeight="1">
      <c r="A14" s="22">
        <v>203000</v>
      </c>
      <c r="B14" s="23" t="s">
        <v>165</v>
      </c>
      <c r="C14" s="24">
        <v>0</v>
      </c>
      <c r="D14" s="25">
        <v>0</v>
      </c>
      <c r="E14" s="26">
        <v>0</v>
      </c>
      <c r="F14" s="27">
        <v>0</v>
      </c>
    </row>
    <row r="15" spans="1:6" s="4" customFormat="1" ht="47.25" hidden="1">
      <c r="A15" s="22">
        <v>205000</v>
      </c>
      <c r="B15" s="23" t="s">
        <v>166</v>
      </c>
      <c r="C15" s="24">
        <v>0</v>
      </c>
      <c r="D15" s="25">
        <v>0</v>
      </c>
      <c r="E15" s="26">
        <v>0</v>
      </c>
      <c r="F15" s="27">
        <v>0</v>
      </c>
    </row>
    <row r="16" spans="1:6" s="4" customFormat="1" ht="15.75" hidden="1">
      <c r="A16" s="28">
        <v>205100</v>
      </c>
      <c r="B16" s="29" t="s">
        <v>167</v>
      </c>
      <c r="C16" s="24">
        <v>0</v>
      </c>
      <c r="D16" s="30">
        <v>0</v>
      </c>
      <c r="E16" s="30">
        <v>0</v>
      </c>
      <c r="F16" s="31">
        <v>0</v>
      </c>
    </row>
    <row r="17" spans="1:6" s="4" customFormat="1" ht="15.75" hidden="1">
      <c r="A17" s="28">
        <v>205200</v>
      </c>
      <c r="B17" s="29" t="s">
        <v>168</v>
      </c>
      <c r="C17" s="24">
        <v>0</v>
      </c>
      <c r="D17" s="30">
        <v>0</v>
      </c>
      <c r="E17" s="30">
        <v>0</v>
      </c>
      <c r="F17" s="31">
        <v>0</v>
      </c>
    </row>
    <row r="18" spans="1:6" s="4" customFormat="1" ht="47.25">
      <c r="A18" s="22">
        <v>208000</v>
      </c>
      <c r="B18" s="23" t="s">
        <v>169</v>
      </c>
      <c r="C18" s="24">
        <v>0</v>
      </c>
      <c r="D18" s="25">
        <f>D21</f>
        <v>-800000</v>
      </c>
      <c r="E18" s="25">
        <f>E21</f>
        <v>800000</v>
      </c>
      <c r="F18" s="25">
        <f>F21</f>
        <v>800000</v>
      </c>
    </row>
    <row r="19" spans="1:6" s="4" customFormat="1" ht="0.75" customHeight="1">
      <c r="A19" s="28">
        <v>208100</v>
      </c>
      <c r="B19" s="29" t="s">
        <v>167</v>
      </c>
      <c r="C19" s="24">
        <v>0</v>
      </c>
      <c r="D19" s="30">
        <v>0</v>
      </c>
      <c r="E19" s="32">
        <v>0</v>
      </c>
      <c r="F19" s="31">
        <v>0</v>
      </c>
    </row>
    <row r="20" spans="1:6" s="4" customFormat="1" ht="15.75" hidden="1">
      <c r="A20" s="28">
        <v>208200</v>
      </c>
      <c r="B20" s="29" t="s">
        <v>168</v>
      </c>
      <c r="C20" s="24">
        <v>0</v>
      </c>
      <c r="D20" s="30">
        <v>0</v>
      </c>
      <c r="E20" s="32">
        <v>0</v>
      </c>
      <c r="F20" s="31">
        <v>0</v>
      </c>
    </row>
    <row r="21" spans="1:6" s="4" customFormat="1" ht="63">
      <c r="A21" s="33">
        <v>208400</v>
      </c>
      <c r="B21" s="34" t="s">
        <v>170</v>
      </c>
      <c r="C21" s="24">
        <v>0</v>
      </c>
      <c r="D21" s="25">
        <f>D22</f>
        <v>-800000</v>
      </c>
      <c r="E21" s="25">
        <f>E22</f>
        <v>800000</v>
      </c>
      <c r="F21" s="27">
        <f>E21</f>
        <v>800000</v>
      </c>
    </row>
    <row r="22" spans="1:6" s="4" customFormat="1" ht="31.5">
      <c r="A22" s="35"/>
      <c r="B22" s="36" t="s">
        <v>171</v>
      </c>
      <c r="C22" s="37">
        <v>0</v>
      </c>
      <c r="D22" s="25">
        <v>-800000</v>
      </c>
      <c r="E22" s="26">
        <v>800000</v>
      </c>
      <c r="F22" s="27">
        <f>E22</f>
        <v>800000</v>
      </c>
    </row>
    <row r="23" spans="1:6" s="4" customFormat="1" ht="18" customHeight="1">
      <c r="A23" s="38" t="s">
        <v>153</v>
      </c>
      <c r="B23" s="39" t="s">
        <v>172</v>
      </c>
      <c r="C23" s="40">
        <v>0</v>
      </c>
      <c r="D23" s="41">
        <f>D13</f>
        <v>-800000</v>
      </c>
      <c r="E23" s="41">
        <f>E13</f>
        <v>800000</v>
      </c>
      <c r="F23" s="41">
        <f>F13</f>
        <v>800000</v>
      </c>
    </row>
    <row r="24" spans="1:6" s="4" customFormat="1" ht="15.75">
      <c r="A24" s="131" t="s">
        <v>173</v>
      </c>
      <c r="B24" s="131"/>
      <c r="C24" s="131"/>
      <c r="D24" s="131"/>
      <c r="E24" s="131"/>
      <c r="F24" s="131"/>
    </row>
    <row r="25" spans="1:6" s="4" customFormat="1" ht="31.5">
      <c r="A25" s="16">
        <v>600000</v>
      </c>
      <c r="B25" s="17" t="s">
        <v>174</v>
      </c>
      <c r="C25" s="18">
        <v>0</v>
      </c>
      <c r="D25" s="19">
        <f>D26</f>
        <v>-800000</v>
      </c>
      <c r="E25" s="19">
        <f>E26</f>
        <v>800000</v>
      </c>
      <c r="F25" s="19">
        <f>F26</f>
        <v>800000</v>
      </c>
    </row>
    <row r="26" spans="1:6" s="4" customFormat="1" ht="30" customHeight="1">
      <c r="A26" s="22">
        <v>602000</v>
      </c>
      <c r="B26" s="23" t="s">
        <v>175</v>
      </c>
      <c r="C26" s="24">
        <v>0</v>
      </c>
      <c r="D26" s="25">
        <f>D29</f>
        <v>-800000</v>
      </c>
      <c r="E26" s="25">
        <f>E18</f>
        <v>800000</v>
      </c>
      <c r="F26" s="25">
        <f>F29</f>
        <v>800000</v>
      </c>
    </row>
    <row r="27" spans="1:6" s="4" customFormat="1" ht="15.75" hidden="1">
      <c r="A27" s="22">
        <v>602100</v>
      </c>
      <c r="B27" s="23" t="s">
        <v>167</v>
      </c>
      <c r="C27" s="24">
        <v>0</v>
      </c>
      <c r="D27" s="25">
        <v>0</v>
      </c>
      <c r="E27" s="26">
        <v>0</v>
      </c>
      <c r="F27" s="27">
        <v>0</v>
      </c>
    </row>
    <row r="28" spans="1:6" s="4" customFormat="1" ht="15.75" hidden="1">
      <c r="A28" s="22">
        <v>602200</v>
      </c>
      <c r="B28" s="23" t="s">
        <v>168</v>
      </c>
      <c r="C28" s="24">
        <v>0</v>
      </c>
      <c r="D28" s="26">
        <v>0</v>
      </c>
      <c r="E28" s="26">
        <v>0</v>
      </c>
      <c r="F28" s="27">
        <v>0</v>
      </c>
    </row>
    <row r="29" spans="1:6" s="4" customFormat="1" ht="63">
      <c r="A29" s="33">
        <v>602400</v>
      </c>
      <c r="B29" s="34" t="s">
        <v>170</v>
      </c>
      <c r="C29" s="24">
        <v>0</v>
      </c>
      <c r="D29" s="25">
        <f t="shared" ref="D29:E31" si="0">D21</f>
        <v>-800000</v>
      </c>
      <c r="E29" s="26">
        <f t="shared" si="0"/>
        <v>800000</v>
      </c>
      <c r="F29" s="27">
        <f>E29</f>
        <v>800000</v>
      </c>
    </row>
    <row r="30" spans="1:6" s="4" customFormat="1" ht="24">
      <c r="A30" s="35"/>
      <c r="B30" s="42" t="s">
        <v>176</v>
      </c>
      <c r="C30" s="37">
        <v>0</v>
      </c>
      <c r="D30" s="25">
        <f t="shared" si="0"/>
        <v>-800000</v>
      </c>
      <c r="E30" s="26">
        <f t="shared" si="0"/>
        <v>800000</v>
      </c>
      <c r="F30" s="27">
        <f>E30</f>
        <v>800000</v>
      </c>
    </row>
    <row r="31" spans="1:6" s="4" customFormat="1" ht="15.75">
      <c r="A31" s="38" t="str">
        <f>A23</f>
        <v>Х</v>
      </c>
      <c r="B31" s="39" t="s">
        <v>172</v>
      </c>
      <c r="C31" s="40">
        <v>0</v>
      </c>
      <c r="D31" s="41">
        <f t="shared" si="0"/>
        <v>-800000</v>
      </c>
      <c r="E31" s="43">
        <f t="shared" si="0"/>
        <v>800000</v>
      </c>
      <c r="F31" s="44">
        <f>E31</f>
        <v>800000</v>
      </c>
    </row>
    <row r="32" spans="1:6" s="4" customFormat="1" ht="15.75">
      <c r="A32" s="45"/>
      <c r="B32" s="46"/>
      <c r="C32" s="47"/>
      <c r="D32" s="47"/>
      <c r="E32" s="47"/>
      <c r="F32" s="47"/>
    </row>
    <row r="33" spans="1:6" s="4" customFormat="1" ht="15" customHeight="1">
      <c r="A33" s="48"/>
      <c r="B33" s="49"/>
      <c r="C33" s="48"/>
      <c r="D33" s="48"/>
      <c r="E33" s="48"/>
      <c r="F33" s="48"/>
    </row>
    <row r="34" spans="1:6" s="4" customFormat="1" ht="32.25" customHeight="1">
      <c r="A34" s="132" t="s">
        <v>155</v>
      </c>
      <c r="B34" s="132"/>
      <c r="C34" s="50"/>
      <c r="D34" s="51"/>
      <c r="E34" s="52" t="s">
        <v>156</v>
      </c>
      <c r="F34" s="53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0"/>
  <sheetViews>
    <sheetView tabSelected="1" view="pageBreakPreview" topLeftCell="B39" zoomScale="130" zoomScaleNormal="100" zoomScaleSheetLayoutView="130" zoomScalePageLayoutView="95" workbookViewId="0">
      <selection activeCell="C52" sqref="C52:I52"/>
    </sheetView>
  </sheetViews>
  <sheetFormatPr defaultRowHeight="15"/>
  <cols>
    <col min="1" max="1" width="8.85546875" hidden="1" customWidth="1"/>
    <col min="2" max="2" width="2" customWidth="1"/>
    <col min="3" max="4" width="6.5703125" style="83" customWidth="1"/>
    <col min="5" max="5" width="11.140625" customWidth="1"/>
    <col min="6" max="6" width="27.140625" customWidth="1"/>
    <col min="7" max="7" width="10.140625" customWidth="1"/>
    <col min="8" max="8" width="11.42578125" customWidth="1"/>
    <col min="9" max="9" width="14" customWidth="1"/>
    <col min="10" max="11" width="8.85546875" hidden="1" customWidth="1"/>
    <col min="12" max="12" width="16.710937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55" customFormat="1" ht="14.25" customHeight="1">
      <c r="A1" s="54"/>
      <c r="B1" s="54"/>
      <c r="C1" s="111"/>
      <c r="D1" s="111"/>
      <c r="E1" s="54"/>
      <c r="F1" s="57"/>
      <c r="G1" s="186" t="s">
        <v>179</v>
      </c>
      <c r="H1" s="186"/>
      <c r="I1" s="186"/>
      <c r="J1" s="56"/>
      <c r="K1" s="56"/>
    </row>
    <row r="2" spans="1:11" ht="11.25" customHeight="1">
      <c r="A2" s="1"/>
      <c r="B2" s="1"/>
      <c r="C2" s="112"/>
      <c r="D2" s="112"/>
      <c r="E2" s="1"/>
      <c r="F2" s="187" t="s">
        <v>219</v>
      </c>
      <c r="G2" s="187"/>
      <c r="H2" s="187"/>
      <c r="I2" s="187"/>
      <c r="J2" s="58"/>
      <c r="K2" s="58"/>
    </row>
    <row r="3" spans="1:11" ht="11.25" customHeight="1">
      <c r="A3" s="1"/>
      <c r="B3" s="1"/>
      <c r="C3" s="112"/>
      <c r="D3" s="112"/>
      <c r="E3" s="1"/>
      <c r="F3" s="188" t="s">
        <v>214</v>
      </c>
      <c r="G3" s="188"/>
      <c r="H3" s="188"/>
      <c r="I3" s="188"/>
      <c r="J3" s="59"/>
      <c r="K3" s="59"/>
    </row>
    <row r="4" spans="1:11" ht="15" customHeight="1">
      <c r="A4" s="1"/>
      <c r="B4" s="1"/>
      <c r="C4" s="112"/>
      <c r="D4" s="112"/>
      <c r="E4" s="1"/>
      <c r="F4" s="191" t="s">
        <v>240</v>
      </c>
      <c r="G4" s="191"/>
      <c r="H4" s="191"/>
      <c r="I4" s="191"/>
      <c r="J4" s="191"/>
    </row>
    <row r="5" spans="1:11" ht="15.95" customHeight="1">
      <c r="A5" s="1"/>
      <c r="B5" s="189" t="s">
        <v>216</v>
      </c>
      <c r="C5" s="189"/>
      <c r="D5" s="189"/>
      <c r="E5" s="189"/>
      <c r="F5" s="189"/>
      <c r="G5" s="189"/>
      <c r="H5" s="189"/>
      <c r="I5" s="189"/>
      <c r="J5" s="1"/>
    </row>
    <row r="6" spans="1:11" ht="14.25" customHeight="1">
      <c r="A6" s="1"/>
      <c r="B6" s="190">
        <v>2350100000</v>
      </c>
      <c r="C6" s="190"/>
      <c r="D6" s="190"/>
      <c r="E6" s="190"/>
      <c r="F6" s="190"/>
      <c r="G6" s="190"/>
      <c r="H6" s="190"/>
      <c r="I6" s="190"/>
      <c r="J6" s="1"/>
    </row>
    <row r="7" spans="1:11" ht="12" customHeight="1">
      <c r="A7" s="1"/>
      <c r="B7" s="1"/>
      <c r="C7" s="112"/>
      <c r="D7" s="112"/>
      <c r="E7" s="1"/>
      <c r="F7" s="192" t="s">
        <v>3</v>
      </c>
      <c r="G7" s="192"/>
      <c r="H7" s="1"/>
      <c r="I7" s="1"/>
      <c r="J7" s="1"/>
    </row>
    <row r="8" spans="1:11" ht="15.95" customHeight="1">
      <c r="A8" s="1"/>
      <c r="B8" s="1"/>
      <c r="C8" s="193" t="s">
        <v>180</v>
      </c>
      <c r="D8" s="193"/>
      <c r="E8" s="193"/>
      <c r="F8" s="193"/>
      <c r="G8" s="193"/>
      <c r="H8" s="193"/>
      <c r="I8" s="193"/>
      <c r="J8" s="1"/>
    </row>
    <row r="9" spans="1:11" ht="11.1" customHeight="1">
      <c r="A9" s="1"/>
      <c r="B9" s="1"/>
      <c r="C9" s="112"/>
      <c r="D9" s="112"/>
      <c r="E9" s="1"/>
      <c r="F9" s="1"/>
      <c r="G9" s="1"/>
      <c r="H9" s="1"/>
      <c r="I9" s="60" t="s">
        <v>4</v>
      </c>
      <c r="J9" s="1"/>
    </row>
    <row r="10" spans="1:11" ht="24.75" customHeight="1">
      <c r="A10" s="1"/>
      <c r="B10" s="1"/>
      <c r="C10" s="175" t="s">
        <v>181</v>
      </c>
      <c r="D10" s="175"/>
      <c r="E10" s="194" t="s">
        <v>182</v>
      </c>
      <c r="F10" s="195"/>
      <c r="G10" s="195"/>
      <c r="H10" s="196"/>
      <c r="I10" s="61" t="s">
        <v>7</v>
      </c>
      <c r="J10" s="1"/>
    </row>
    <row r="11" spans="1:11" ht="12" customHeight="1">
      <c r="A11" s="1"/>
      <c r="B11" s="1"/>
      <c r="C11" s="177" t="s">
        <v>12</v>
      </c>
      <c r="D11" s="177"/>
      <c r="E11" s="178" t="s">
        <v>13</v>
      </c>
      <c r="F11" s="178"/>
      <c r="G11" s="178"/>
      <c r="H11" s="178"/>
      <c r="I11" s="62" t="s">
        <v>14</v>
      </c>
      <c r="J11" s="1"/>
    </row>
    <row r="12" spans="1:11" ht="15.95" customHeight="1">
      <c r="A12" s="1"/>
      <c r="B12" s="1"/>
      <c r="C12" s="160" t="s">
        <v>183</v>
      </c>
      <c r="D12" s="160"/>
      <c r="E12" s="160"/>
      <c r="F12" s="160"/>
      <c r="G12" s="160"/>
      <c r="H12" s="160"/>
      <c r="I12" s="160"/>
      <c r="J12" s="1"/>
    </row>
    <row r="13" spans="1:11" ht="12.95" customHeight="1">
      <c r="A13" s="1"/>
      <c r="B13" s="1"/>
      <c r="C13" s="168" t="s">
        <v>151</v>
      </c>
      <c r="D13" s="168"/>
      <c r="E13" s="161" t="s">
        <v>152</v>
      </c>
      <c r="F13" s="161"/>
      <c r="G13" s="161"/>
      <c r="H13" s="161"/>
      <c r="I13" s="64">
        <f>I14</f>
        <v>5842000</v>
      </c>
      <c r="J13" s="1"/>
    </row>
    <row r="14" spans="1:11" ht="12.95" customHeight="1">
      <c r="A14" s="1"/>
      <c r="B14" s="1"/>
      <c r="C14" s="152" t="s">
        <v>227</v>
      </c>
      <c r="D14" s="152"/>
      <c r="E14" s="172" t="s">
        <v>184</v>
      </c>
      <c r="F14" s="172"/>
      <c r="G14" s="172"/>
      <c r="H14" s="172"/>
      <c r="I14" s="65">
        <v>5842000</v>
      </c>
      <c r="J14" s="1"/>
    </row>
    <row r="15" spans="1:11" ht="12.95" customHeight="1">
      <c r="A15" s="1"/>
      <c r="B15" s="1"/>
      <c r="C15" s="150" t="s">
        <v>236</v>
      </c>
      <c r="D15" s="150"/>
      <c r="E15" s="151" t="s">
        <v>237</v>
      </c>
      <c r="F15" s="151"/>
      <c r="G15" s="151"/>
      <c r="H15" s="151"/>
      <c r="I15" s="84">
        <f>I16</f>
        <v>683100</v>
      </c>
      <c r="J15" s="1"/>
    </row>
    <row r="16" spans="1:11" ht="12.95" customHeight="1">
      <c r="A16" s="1"/>
      <c r="B16" s="1"/>
      <c r="C16" s="152" t="s">
        <v>227</v>
      </c>
      <c r="D16" s="152"/>
      <c r="E16" s="153" t="s">
        <v>184</v>
      </c>
      <c r="F16" s="153"/>
      <c r="G16" s="153"/>
      <c r="H16" s="153"/>
      <c r="I16" s="85">
        <v>683100</v>
      </c>
      <c r="J16" s="1"/>
    </row>
    <row r="17" spans="1:10" ht="12.95" customHeight="1">
      <c r="A17" s="1"/>
      <c r="B17" s="1"/>
      <c r="C17" s="168" t="s">
        <v>185</v>
      </c>
      <c r="D17" s="168"/>
      <c r="E17" s="161" t="s">
        <v>186</v>
      </c>
      <c r="F17" s="161"/>
      <c r="G17" s="161"/>
      <c r="H17" s="161"/>
      <c r="I17" s="64">
        <f>I18</f>
        <v>24818800</v>
      </c>
      <c r="J17" s="1"/>
    </row>
    <row r="18" spans="1:10" ht="12.75" customHeight="1">
      <c r="A18" s="1"/>
      <c r="B18" s="1"/>
      <c r="C18" s="152" t="s">
        <v>227</v>
      </c>
      <c r="D18" s="152"/>
      <c r="E18" s="172" t="s">
        <v>184</v>
      </c>
      <c r="F18" s="172"/>
      <c r="G18" s="172"/>
      <c r="H18" s="172"/>
      <c r="I18" s="65">
        <v>24818800</v>
      </c>
      <c r="J18" s="1"/>
    </row>
    <row r="19" spans="1:10" ht="23.25" customHeight="1">
      <c r="A19" s="1"/>
      <c r="B19" s="1"/>
      <c r="C19" s="184" t="s">
        <v>188</v>
      </c>
      <c r="D19" s="185"/>
      <c r="E19" s="143" t="s">
        <v>189</v>
      </c>
      <c r="F19" s="144"/>
      <c r="G19" s="144"/>
      <c r="H19" s="145"/>
      <c r="I19" s="84">
        <f>I20</f>
        <v>25308</v>
      </c>
      <c r="J19" s="1"/>
    </row>
    <row r="20" spans="1:10" ht="12.75" customHeight="1">
      <c r="A20" s="1"/>
      <c r="B20" s="1"/>
      <c r="C20" s="182" t="s">
        <v>225</v>
      </c>
      <c r="D20" s="183"/>
      <c r="E20" s="156" t="s">
        <v>187</v>
      </c>
      <c r="F20" s="157"/>
      <c r="G20" s="157"/>
      <c r="H20" s="158"/>
      <c r="I20" s="85">
        <v>25308</v>
      </c>
      <c r="J20" s="1"/>
    </row>
    <row r="21" spans="1:10" ht="12.75" customHeight="1">
      <c r="A21" s="1"/>
      <c r="B21" s="1"/>
      <c r="C21" s="150" t="s">
        <v>238</v>
      </c>
      <c r="D21" s="150"/>
      <c r="E21" s="151" t="s">
        <v>239</v>
      </c>
      <c r="F21" s="151"/>
      <c r="G21" s="151"/>
      <c r="H21" s="151"/>
      <c r="I21" s="84">
        <f>I22</f>
        <v>380734</v>
      </c>
      <c r="J21" s="1"/>
    </row>
    <row r="22" spans="1:10" ht="12.75" customHeight="1">
      <c r="A22" s="1"/>
      <c r="B22" s="1"/>
      <c r="C22" s="152" t="s">
        <v>225</v>
      </c>
      <c r="D22" s="152"/>
      <c r="E22" s="153" t="s">
        <v>187</v>
      </c>
      <c r="F22" s="153"/>
      <c r="G22" s="153"/>
      <c r="H22" s="153"/>
      <c r="I22" s="85">
        <v>380734</v>
      </c>
      <c r="J22" s="1"/>
    </row>
    <row r="23" spans="1:10" ht="33" customHeight="1">
      <c r="A23" s="1"/>
      <c r="B23" s="1"/>
      <c r="C23" s="184" t="s">
        <v>234</v>
      </c>
      <c r="D23" s="185"/>
      <c r="E23" s="143" t="s">
        <v>235</v>
      </c>
      <c r="F23" s="144"/>
      <c r="G23" s="144"/>
      <c r="H23" s="145"/>
      <c r="I23" s="64">
        <f>I24</f>
        <v>11626</v>
      </c>
      <c r="J23" s="1"/>
    </row>
    <row r="24" spans="1:10" ht="13.5" customHeight="1">
      <c r="A24" s="1"/>
      <c r="B24" s="1"/>
      <c r="C24" s="182" t="s">
        <v>225</v>
      </c>
      <c r="D24" s="183"/>
      <c r="E24" s="156" t="s">
        <v>187</v>
      </c>
      <c r="F24" s="157"/>
      <c r="G24" s="157"/>
      <c r="H24" s="158"/>
      <c r="I24" s="113">
        <v>11626</v>
      </c>
      <c r="J24" s="1"/>
    </row>
    <row r="25" spans="1:10" ht="12.95" customHeight="1">
      <c r="A25" s="1"/>
      <c r="B25" s="1"/>
      <c r="C25" s="168" t="s">
        <v>190</v>
      </c>
      <c r="D25" s="168"/>
      <c r="E25" s="161" t="s">
        <v>178</v>
      </c>
      <c r="F25" s="161"/>
      <c r="G25" s="161"/>
      <c r="H25" s="161"/>
      <c r="I25" s="64">
        <f>SUM(I26:I29)</f>
        <v>1242741</v>
      </c>
      <c r="J25" s="1"/>
    </row>
    <row r="26" spans="1:10" ht="12.95" customHeight="1">
      <c r="A26" s="1"/>
      <c r="B26" s="1"/>
      <c r="C26" s="171" t="s">
        <v>225</v>
      </c>
      <c r="D26" s="181"/>
      <c r="E26" s="172" t="s">
        <v>187</v>
      </c>
      <c r="F26" s="172"/>
      <c r="G26" s="172"/>
      <c r="H26" s="172"/>
      <c r="I26" s="91">
        <f>88088+14398+25000+50000+50000+50500+50000+3006+3006</f>
        <v>333998</v>
      </c>
      <c r="J26" s="1"/>
    </row>
    <row r="27" spans="1:10" ht="12.95" customHeight="1">
      <c r="A27" s="1"/>
      <c r="B27" s="1"/>
      <c r="C27" s="171" t="s">
        <v>228</v>
      </c>
      <c r="D27" s="181"/>
      <c r="E27" s="172" t="s">
        <v>191</v>
      </c>
      <c r="F27" s="172"/>
      <c r="G27" s="172"/>
      <c r="H27" s="172"/>
      <c r="I27" s="65">
        <f>99740+299220</f>
        <v>398960</v>
      </c>
      <c r="J27" s="1"/>
    </row>
    <row r="28" spans="1:10" ht="12.95" customHeight="1">
      <c r="A28" s="1"/>
      <c r="B28" s="1"/>
      <c r="C28" s="171" t="s">
        <v>229</v>
      </c>
      <c r="D28" s="181"/>
      <c r="E28" s="172" t="s">
        <v>192</v>
      </c>
      <c r="F28" s="172"/>
      <c r="G28" s="172"/>
      <c r="H28" s="172"/>
      <c r="I28" s="65">
        <f>299230</f>
        <v>299230</v>
      </c>
      <c r="J28" s="1"/>
    </row>
    <row r="29" spans="1:10" ht="12.95" customHeight="1">
      <c r="A29" s="1"/>
      <c r="B29" s="1"/>
      <c r="C29" s="171" t="s">
        <v>230</v>
      </c>
      <c r="D29" s="181"/>
      <c r="E29" s="172" t="s">
        <v>193</v>
      </c>
      <c r="F29" s="172"/>
      <c r="G29" s="172"/>
      <c r="H29" s="172"/>
      <c r="I29" s="65">
        <v>210553</v>
      </c>
      <c r="J29" s="1"/>
    </row>
    <row r="30" spans="1:10" ht="42" customHeight="1">
      <c r="A30" s="1"/>
      <c r="B30" s="1"/>
      <c r="C30" s="139" t="s">
        <v>241</v>
      </c>
      <c r="D30" s="140" t="s">
        <v>241</v>
      </c>
      <c r="E30" s="143" t="s">
        <v>242</v>
      </c>
      <c r="F30" s="144"/>
      <c r="G30" s="144"/>
      <c r="H30" s="145"/>
      <c r="I30" s="64">
        <f>I31</f>
        <v>92144</v>
      </c>
      <c r="J30" s="1"/>
    </row>
    <row r="31" spans="1:10" ht="12.95" customHeight="1">
      <c r="A31" s="1"/>
      <c r="B31" s="1"/>
      <c r="C31" s="141" t="s">
        <v>225</v>
      </c>
      <c r="D31" s="142" t="s">
        <v>225</v>
      </c>
      <c r="E31" s="146" t="s">
        <v>187</v>
      </c>
      <c r="F31" s="147"/>
      <c r="G31" s="147"/>
      <c r="H31" s="148"/>
      <c r="I31" s="65">
        <v>92144</v>
      </c>
      <c r="J31" s="1"/>
    </row>
    <row r="32" spans="1:10" ht="15.95" customHeight="1">
      <c r="A32" s="1"/>
      <c r="B32" s="1"/>
      <c r="C32" s="160" t="s">
        <v>194</v>
      </c>
      <c r="D32" s="160"/>
      <c r="E32" s="160"/>
      <c r="F32" s="160"/>
      <c r="G32" s="160"/>
      <c r="H32" s="160"/>
      <c r="I32" s="160"/>
      <c r="J32" s="1"/>
    </row>
    <row r="33" spans="1:12" s="107" customFormat="1" ht="20.100000000000001" customHeight="1">
      <c r="A33" s="105"/>
      <c r="B33" s="105"/>
      <c r="C33" s="150" t="s">
        <v>223</v>
      </c>
      <c r="D33" s="150"/>
      <c r="E33" s="179" t="s">
        <v>224</v>
      </c>
      <c r="F33" s="179"/>
      <c r="G33" s="179"/>
      <c r="H33" s="179"/>
      <c r="I33" s="106">
        <f>I34</f>
        <v>2280477</v>
      </c>
      <c r="J33" s="105"/>
    </row>
    <row r="34" spans="1:12" s="107" customFormat="1" ht="12.95" customHeight="1">
      <c r="A34" s="105"/>
      <c r="B34" s="105"/>
      <c r="C34" s="152" t="s">
        <v>225</v>
      </c>
      <c r="D34" s="152"/>
      <c r="E34" s="180" t="s">
        <v>187</v>
      </c>
      <c r="F34" s="180"/>
      <c r="G34" s="180"/>
      <c r="H34" s="180"/>
      <c r="I34" s="108">
        <f>300477+1980000</f>
        <v>2280477</v>
      </c>
      <c r="J34" s="105"/>
      <c r="L34" s="114">
        <f>2280477-I34</f>
        <v>0</v>
      </c>
    </row>
    <row r="35" spans="1:12" ht="15.95" customHeight="1">
      <c r="A35" s="1"/>
      <c r="B35" s="1"/>
      <c r="C35" s="154" t="s">
        <v>153</v>
      </c>
      <c r="D35" s="154"/>
      <c r="E35" s="159" t="s">
        <v>195</v>
      </c>
      <c r="F35" s="159"/>
      <c r="G35" s="159"/>
      <c r="H35" s="159"/>
      <c r="I35" s="67">
        <f>I36+I37</f>
        <v>35376930</v>
      </c>
      <c r="J35" s="1"/>
      <c r="L35" s="71"/>
    </row>
    <row r="36" spans="1:12" ht="15.95" customHeight="1">
      <c r="A36" s="1"/>
      <c r="B36" s="1"/>
      <c r="C36" s="154" t="s">
        <v>153</v>
      </c>
      <c r="D36" s="154"/>
      <c r="E36" s="155" t="s">
        <v>196</v>
      </c>
      <c r="F36" s="155"/>
      <c r="G36" s="155"/>
      <c r="H36" s="155"/>
      <c r="I36" s="67">
        <f>I25+I19+I17+I13+I23+I15+I21+I30</f>
        <v>33096453</v>
      </c>
      <c r="J36" s="1"/>
    </row>
    <row r="37" spans="1:12" ht="15.95" customHeight="1">
      <c r="A37" s="1"/>
      <c r="B37" s="1"/>
      <c r="C37" s="154" t="s">
        <v>153</v>
      </c>
      <c r="D37" s="154"/>
      <c r="E37" s="155" t="s">
        <v>197</v>
      </c>
      <c r="F37" s="155"/>
      <c r="G37" s="155"/>
      <c r="H37" s="155"/>
      <c r="I37" s="67">
        <f>I33</f>
        <v>2280477</v>
      </c>
      <c r="J37" s="1"/>
    </row>
    <row r="38" spans="1:12" ht="12" customHeight="1">
      <c r="A38" s="1"/>
      <c r="B38" s="1"/>
      <c r="C38" s="174" t="s">
        <v>198</v>
      </c>
      <c r="D38" s="174"/>
      <c r="E38" s="174"/>
      <c r="F38" s="174"/>
      <c r="G38" s="174"/>
      <c r="H38" s="174"/>
      <c r="I38" s="174"/>
      <c r="J38" s="1"/>
    </row>
    <row r="39" spans="1:12" ht="11.1" customHeight="1">
      <c r="A39" s="1"/>
      <c r="B39" s="1"/>
      <c r="C39" s="112"/>
      <c r="D39" s="112"/>
      <c r="E39" s="1"/>
      <c r="F39" s="1"/>
      <c r="G39" s="1"/>
      <c r="H39" s="1"/>
      <c r="I39" s="60" t="s">
        <v>4</v>
      </c>
      <c r="J39" s="1"/>
    </row>
    <row r="40" spans="1:12" ht="71.25" customHeight="1">
      <c r="A40" s="1"/>
      <c r="B40" s="1"/>
      <c r="C40" s="175" t="s">
        <v>199</v>
      </c>
      <c r="D40" s="175"/>
      <c r="E40" s="61" t="s">
        <v>200</v>
      </c>
      <c r="F40" s="176" t="s">
        <v>201</v>
      </c>
      <c r="G40" s="176"/>
      <c r="H40" s="176"/>
      <c r="I40" s="61" t="s">
        <v>7</v>
      </c>
      <c r="J40" s="1"/>
    </row>
    <row r="41" spans="1:12" ht="12" customHeight="1">
      <c r="A41" s="1"/>
      <c r="B41" s="1"/>
      <c r="C41" s="177" t="s">
        <v>12</v>
      </c>
      <c r="D41" s="177"/>
      <c r="E41" s="62" t="s">
        <v>13</v>
      </c>
      <c r="F41" s="178" t="s">
        <v>14</v>
      </c>
      <c r="G41" s="178"/>
      <c r="H41" s="178"/>
      <c r="I41" s="62" t="s">
        <v>15</v>
      </c>
      <c r="J41" s="1"/>
    </row>
    <row r="42" spans="1:12" ht="15.95" customHeight="1">
      <c r="A42" s="1"/>
      <c r="B42" s="1"/>
      <c r="C42" s="160" t="s">
        <v>202</v>
      </c>
      <c r="D42" s="160"/>
      <c r="E42" s="160"/>
      <c r="F42" s="160"/>
      <c r="G42" s="160"/>
      <c r="H42" s="160"/>
      <c r="I42" s="160"/>
      <c r="J42" s="1"/>
    </row>
    <row r="43" spans="1:12" ht="42.75" customHeight="1">
      <c r="A43" s="1"/>
      <c r="B43" s="1"/>
      <c r="C43" s="168">
        <v>3719730</v>
      </c>
      <c r="D43" s="168"/>
      <c r="E43" s="73">
        <v>9730</v>
      </c>
      <c r="F43" s="161" t="s">
        <v>217</v>
      </c>
      <c r="G43" s="161"/>
      <c r="H43" s="161"/>
      <c r="I43" s="64">
        <f>I44</f>
        <v>263078</v>
      </c>
      <c r="J43" s="1"/>
    </row>
    <row r="44" spans="1:12" ht="15.95" customHeight="1">
      <c r="A44" s="1"/>
      <c r="B44" s="1"/>
      <c r="C44" s="152" t="s">
        <v>225</v>
      </c>
      <c r="D44" s="152"/>
      <c r="E44" s="72"/>
      <c r="F44" s="156" t="s">
        <v>187</v>
      </c>
      <c r="G44" s="157"/>
      <c r="H44" s="158"/>
      <c r="I44" s="65">
        <v>263078</v>
      </c>
      <c r="J44" s="1"/>
    </row>
    <row r="45" spans="1:12">
      <c r="A45" s="1"/>
      <c r="B45" s="1"/>
      <c r="C45" s="168" t="s">
        <v>203</v>
      </c>
      <c r="D45" s="168"/>
      <c r="E45" s="63" t="s">
        <v>177</v>
      </c>
      <c r="F45" s="161" t="s">
        <v>178</v>
      </c>
      <c r="G45" s="161"/>
      <c r="H45" s="161"/>
      <c r="I45" s="64">
        <f>SUM(I46:I49)</f>
        <v>1880227</v>
      </c>
      <c r="J45" s="1"/>
      <c r="L45" s="71"/>
    </row>
    <row r="46" spans="1:12" ht="12.95" customHeight="1">
      <c r="A46" s="1"/>
      <c r="B46" s="1"/>
      <c r="C46" s="171" t="s">
        <v>231</v>
      </c>
      <c r="D46" s="140"/>
      <c r="E46" s="68"/>
      <c r="F46" s="172" t="s">
        <v>204</v>
      </c>
      <c r="G46" s="172"/>
      <c r="H46" s="172"/>
      <c r="I46" s="66">
        <v>1363124</v>
      </c>
      <c r="J46" s="1"/>
    </row>
    <row r="47" spans="1:12" ht="12.95" customHeight="1">
      <c r="A47" s="1"/>
      <c r="B47" s="1"/>
      <c r="C47" s="171" t="s">
        <v>228</v>
      </c>
      <c r="D47" s="140"/>
      <c r="E47" s="103"/>
      <c r="F47" s="173" t="s">
        <v>191</v>
      </c>
      <c r="G47" s="173"/>
      <c r="H47" s="173"/>
      <c r="I47" s="66">
        <f>147241-49269</f>
        <v>97972</v>
      </c>
      <c r="J47" s="1"/>
    </row>
    <row r="48" spans="1:12" ht="12.95" customHeight="1">
      <c r="A48" s="1"/>
      <c r="B48" s="1"/>
      <c r="C48" s="171" t="s">
        <v>230</v>
      </c>
      <c r="D48" s="140"/>
      <c r="E48" s="103"/>
      <c r="F48" s="173" t="s">
        <v>193</v>
      </c>
      <c r="G48" s="173"/>
      <c r="H48" s="173"/>
      <c r="I48" s="66">
        <v>71562</v>
      </c>
      <c r="J48" s="1"/>
    </row>
    <row r="49" spans="1:12" ht="12.95" customHeight="1">
      <c r="A49" s="1"/>
      <c r="B49" s="1"/>
      <c r="C49" s="167" t="s">
        <v>232</v>
      </c>
      <c r="D49" s="142"/>
      <c r="E49" s="102"/>
      <c r="F49" s="173" t="s">
        <v>221</v>
      </c>
      <c r="G49" s="173"/>
      <c r="H49" s="173"/>
      <c r="I49" s="66">
        <f>148300+199269</f>
        <v>347569</v>
      </c>
      <c r="J49" s="1"/>
    </row>
    <row r="50" spans="1:12" ht="26.25" customHeight="1">
      <c r="A50" s="1"/>
      <c r="B50" s="1"/>
      <c r="C50" s="162">
        <v>3719800</v>
      </c>
      <c r="D50" s="163"/>
      <c r="E50" s="104">
        <v>9800</v>
      </c>
      <c r="F50" s="164" t="s">
        <v>222</v>
      </c>
      <c r="G50" s="165"/>
      <c r="H50" s="166"/>
      <c r="I50" s="70">
        <f>I51</f>
        <v>629301</v>
      </c>
      <c r="J50" s="1"/>
    </row>
    <row r="51" spans="1:12" ht="12.95" customHeight="1">
      <c r="A51" s="1"/>
      <c r="B51" s="1"/>
      <c r="C51" s="167" t="s">
        <v>227</v>
      </c>
      <c r="D51" s="142"/>
      <c r="E51" s="69"/>
      <c r="F51" s="156" t="s">
        <v>220</v>
      </c>
      <c r="G51" s="157"/>
      <c r="H51" s="158"/>
      <c r="I51" s="66">
        <f>500000+50000+80000-500000+29301+280000+30000+50000+102640-102640+110000</f>
        <v>629301</v>
      </c>
      <c r="J51" s="1"/>
    </row>
    <row r="52" spans="1:12" ht="16.5" customHeight="1">
      <c r="A52" s="1"/>
      <c r="B52" s="1"/>
      <c r="C52" s="160" t="s">
        <v>205</v>
      </c>
      <c r="D52" s="160"/>
      <c r="E52" s="160"/>
      <c r="F52" s="160"/>
      <c r="G52" s="160"/>
      <c r="H52" s="160"/>
      <c r="I52" s="160"/>
      <c r="J52" s="1"/>
    </row>
    <row r="53" spans="1:12" ht="12" customHeight="1">
      <c r="A53" s="1"/>
      <c r="B53" s="1"/>
      <c r="C53" s="168" t="s">
        <v>203</v>
      </c>
      <c r="D53" s="168"/>
      <c r="E53" s="73" t="s">
        <v>177</v>
      </c>
      <c r="F53" s="161" t="s">
        <v>178</v>
      </c>
      <c r="G53" s="161"/>
      <c r="H53" s="161"/>
      <c r="I53" s="64">
        <f>I54</f>
        <v>500000</v>
      </c>
      <c r="J53" s="1"/>
    </row>
    <row r="54" spans="1:12" ht="12.95" customHeight="1">
      <c r="A54" s="1"/>
      <c r="B54" s="1"/>
      <c r="C54" s="169" t="s">
        <v>225</v>
      </c>
      <c r="D54" s="170"/>
      <c r="E54" s="72"/>
      <c r="F54" s="156" t="s">
        <v>187</v>
      </c>
      <c r="G54" s="157"/>
      <c r="H54" s="158"/>
      <c r="I54" s="65">
        <v>500000</v>
      </c>
      <c r="J54" s="1"/>
    </row>
    <row r="55" spans="1:12" ht="20.25" customHeight="1">
      <c r="A55" s="1"/>
      <c r="B55" s="1"/>
      <c r="C55" s="150" t="s">
        <v>233</v>
      </c>
      <c r="D55" s="150"/>
      <c r="E55" s="63"/>
      <c r="F55" s="161" t="s">
        <v>222</v>
      </c>
      <c r="G55" s="161"/>
      <c r="H55" s="161"/>
      <c r="I55" s="70">
        <f>I56</f>
        <v>652640</v>
      </c>
      <c r="J55" s="1"/>
    </row>
    <row r="56" spans="1:12" ht="12.95" customHeight="1">
      <c r="A56" s="1"/>
      <c r="B56" s="1"/>
      <c r="C56" s="152" t="s">
        <v>227</v>
      </c>
      <c r="D56" s="152"/>
      <c r="E56" s="69"/>
      <c r="F56" s="156" t="s">
        <v>220</v>
      </c>
      <c r="G56" s="157"/>
      <c r="H56" s="158"/>
      <c r="I56" s="66">
        <f>500000+50000+102640</f>
        <v>652640</v>
      </c>
      <c r="J56" s="1"/>
    </row>
    <row r="57" spans="1:12" ht="15.95" customHeight="1">
      <c r="A57" s="1"/>
      <c r="B57" s="1"/>
      <c r="C57" s="154" t="s">
        <v>153</v>
      </c>
      <c r="D57" s="154"/>
      <c r="E57" s="159" t="s">
        <v>195</v>
      </c>
      <c r="F57" s="159"/>
      <c r="G57" s="159"/>
      <c r="H57" s="159"/>
      <c r="I57" s="67">
        <f>I58+I59</f>
        <v>3925246</v>
      </c>
      <c r="J57" s="1"/>
      <c r="L57" s="71"/>
    </row>
    <row r="58" spans="1:12" ht="15.95" customHeight="1">
      <c r="A58" s="1"/>
      <c r="B58" s="1"/>
      <c r="C58" s="154" t="s">
        <v>153</v>
      </c>
      <c r="D58" s="154"/>
      <c r="E58" s="155" t="s">
        <v>196</v>
      </c>
      <c r="F58" s="155"/>
      <c r="G58" s="155"/>
      <c r="H58" s="155"/>
      <c r="I58" s="67">
        <f>I45+I43+I50</f>
        <v>2772606</v>
      </c>
      <c r="J58" s="1"/>
      <c r="L58" s="71"/>
    </row>
    <row r="59" spans="1:12" ht="15.95" customHeight="1">
      <c r="A59" s="1"/>
      <c r="B59" s="1"/>
      <c r="C59" s="154" t="s">
        <v>153</v>
      </c>
      <c r="D59" s="154"/>
      <c r="E59" s="155" t="s">
        <v>197</v>
      </c>
      <c r="F59" s="155"/>
      <c r="G59" s="155"/>
      <c r="H59" s="155"/>
      <c r="I59" s="67">
        <f>+I55+I53</f>
        <v>1152640</v>
      </c>
      <c r="J59" s="1"/>
    </row>
    <row r="60" spans="1:12" s="109" customFormat="1" ht="21.75" customHeight="1">
      <c r="B60" s="149" t="s">
        <v>226</v>
      </c>
      <c r="C60" s="149"/>
      <c r="D60" s="149"/>
      <c r="E60" s="149"/>
      <c r="F60" s="149"/>
      <c r="H60" s="110" t="s">
        <v>156</v>
      </c>
    </row>
  </sheetData>
  <mergeCells count="102">
    <mergeCell ref="G1:I1"/>
    <mergeCell ref="F2:I2"/>
    <mergeCell ref="F3:I3"/>
    <mergeCell ref="B5:I5"/>
    <mergeCell ref="B6:I6"/>
    <mergeCell ref="F4:J4"/>
    <mergeCell ref="C12:I12"/>
    <mergeCell ref="C13:D13"/>
    <mergeCell ref="F7:G7"/>
    <mergeCell ref="C8:I8"/>
    <mergeCell ref="C10:D10"/>
    <mergeCell ref="E10:H10"/>
    <mergeCell ref="C11:D11"/>
    <mergeCell ref="E11:H11"/>
    <mergeCell ref="E13:H13"/>
    <mergeCell ref="C19:D19"/>
    <mergeCell ref="E19:H19"/>
    <mergeCell ref="C20:D20"/>
    <mergeCell ref="E20:H20"/>
    <mergeCell ref="C23:D23"/>
    <mergeCell ref="E23:H23"/>
    <mergeCell ref="C14:D14"/>
    <mergeCell ref="E14:H14"/>
    <mergeCell ref="C17:D17"/>
    <mergeCell ref="E17:H17"/>
    <mergeCell ref="C18:D18"/>
    <mergeCell ref="E18:H18"/>
    <mergeCell ref="C27:D27"/>
    <mergeCell ref="E27:H27"/>
    <mergeCell ref="C28:D28"/>
    <mergeCell ref="E28:H28"/>
    <mergeCell ref="C29:D29"/>
    <mergeCell ref="E29:H29"/>
    <mergeCell ref="C24:D24"/>
    <mergeCell ref="E24:H24"/>
    <mergeCell ref="C25:D25"/>
    <mergeCell ref="E25:H25"/>
    <mergeCell ref="C26:D26"/>
    <mergeCell ref="E26:H26"/>
    <mergeCell ref="C32:I32"/>
    <mergeCell ref="C35:D35"/>
    <mergeCell ref="E35:H35"/>
    <mergeCell ref="C36:D36"/>
    <mergeCell ref="E36:H36"/>
    <mergeCell ref="C33:D33"/>
    <mergeCell ref="E33:H33"/>
    <mergeCell ref="C34:D34"/>
    <mergeCell ref="E34:H34"/>
    <mergeCell ref="C37:D37"/>
    <mergeCell ref="E37:H37"/>
    <mergeCell ref="C38:I38"/>
    <mergeCell ref="C40:D40"/>
    <mergeCell ref="F40:H40"/>
    <mergeCell ref="C41:D41"/>
    <mergeCell ref="F41:H41"/>
    <mergeCell ref="C42:I42"/>
    <mergeCell ref="C45:D45"/>
    <mergeCell ref="F45:H45"/>
    <mergeCell ref="C43:D43"/>
    <mergeCell ref="F43:H43"/>
    <mergeCell ref="C44:D44"/>
    <mergeCell ref="F44:H44"/>
    <mergeCell ref="C50:D50"/>
    <mergeCell ref="F50:H50"/>
    <mergeCell ref="F51:H51"/>
    <mergeCell ref="C51:D51"/>
    <mergeCell ref="C53:D53"/>
    <mergeCell ref="F53:H53"/>
    <mergeCell ref="C54:D54"/>
    <mergeCell ref="F54:H54"/>
    <mergeCell ref="C46:D46"/>
    <mergeCell ref="F46:H46"/>
    <mergeCell ref="C47:D47"/>
    <mergeCell ref="F47:H47"/>
    <mergeCell ref="C49:D49"/>
    <mergeCell ref="F49:H49"/>
    <mergeCell ref="C48:D48"/>
    <mergeCell ref="F48:H48"/>
    <mergeCell ref="C30:D30"/>
    <mergeCell ref="C31:D31"/>
    <mergeCell ref="E30:H30"/>
    <mergeCell ref="E31:H31"/>
    <mergeCell ref="B60:F60"/>
    <mergeCell ref="C15:D15"/>
    <mergeCell ref="E15:H15"/>
    <mergeCell ref="C16:D16"/>
    <mergeCell ref="E16:H16"/>
    <mergeCell ref="C21:D21"/>
    <mergeCell ref="E21:H21"/>
    <mergeCell ref="C22:D22"/>
    <mergeCell ref="E22:H22"/>
    <mergeCell ref="C59:D59"/>
    <mergeCell ref="E59:H59"/>
    <mergeCell ref="C56:D56"/>
    <mergeCell ref="F56:H56"/>
    <mergeCell ref="C57:D57"/>
    <mergeCell ref="E57:H57"/>
    <mergeCell ref="C58:D58"/>
    <mergeCell ref="E58:H58"/>
    <mergeCell ref="C52:I52"/>
    <mergeCell ref="C55:D55"/>
    <mergeCell ref="F55:H55"/>
  </mergeCells>
  <pageMargins left="0.7" right="0.7" top="0.75" bottom="0.75" header="0.51180555555555496" footer="0.51180555555555496"/>
  <pageSetup paperSize="9" scale="7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Додаток4</vt:lpstr>
      <vt:lpstr>'додаток 1 '!Область_печати</vt:lpstr>
      <vt:lpstr>'додаток 2'!Область_печати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2024-11-12T13:17:47Z</cp:lastPrinted>
  <dcterms:created xsi:type="dcterms:W3CDTF">2006-09-16T00:00:00Z</dcterms:created>
  <dcterms:modified xsi:type="dcterms:W3CDTF">2024-11-12T13:17:49Z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