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310" yWindow="-60" windowWidth="16380" windowHeight="10665" tabRatio="5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Лист1!$A$1:$F$40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2" i="1" l="1"/>
  <c r="E22" i="1"/>
  <c r="D20" i="1"/>
  <c r="G20" i="1" l="1"/>
  <c r="E20" i="1" l="1"/>
  <c r="H20" i="1" l="1"/>
  <c r="E17" i="1" l="1"/>
  <c r="E16" i="1"/>
  <c r="B33" i="1" l="1"/>
  <c r="F23" i="1" l="1"/>
  <c r="F20" i="1" l="1"/>
  <c r="E33" i="1" l="1"/>
  <c r="D21" i="1"/>
  <c r="D18" i="1" s="1"/>
  <c r="D13" i="1" s="1"/>
  <c r="D26" i="1" s="1"/>
  <c r="A37" i="1"/>
  <c r="F36" i="1"/>
  <c r="F35" i="1"/>
  <c r="E34" i="1"/>
  <c r="F34" i="1" s="1"/>
  <c r="D34" i="1"/>
  <c r="B34" i="1"/>
  <c r="E31" i="1"/>
  <c r="E30" i="1"/>
  <c r="D30" i="1"/>
  <c r="F25" i="1"/>
  <c r="F24" i="1"/>
  <c r="D31" i="1"/>
  <c r="F30" i="1"/>
  <c r="C19" i="1"/>
  <c r="C17" i="1"/>
  <c r="C16" i="1"/>
  <c r="C30" i="1" l="1"/>
  <c r="C31" i="1"/>
  <c r="F31" i="1"/>
  <c r="C20" i="1"/>
  <c r="E21" i="1"/>
  <c r="E18" i="1" s="1"/>
  <c r="E13" i="1" s="1"/>
  <c r="F22" i="1"/>
  <c r="F33" i="1" s="1"/>
  <c r="D32" i="1"/>
  <c r="D29" i="1" s="1"/>
  <c r="D28" i="1"/>
  <c r="D33" i="1"/>
  <c r="C21" i="1" l="1"/>
  <c r="C18" i="1" s="1"/>
  <c r="C13" i="1" s="1"/>
  <c r="C28" i="1" s="1"/>
  <c r="C37" i="1" s="1"/>
  <c r="G21" i="1"/>
  <c r="E29" i="1"/>
  <c r="E32" i="1"/>
  <c r="F32" i="1" s="1"/>
  <c r="F29" i="1" s="1"/>
  <c r="F21" i="1"/>
  <c r="F18" i="1" s="1"/>
  <c r="F13" i="1" s="1"/>
  <c r="F26" i="1" s="1"/>
  <c r="E26" i="1"/>
  <c r="E37" i="1" s="1"/>
  <c r="E28" i="1"/>
  <c r="C32" i="1" l="1"/>
  <c r="D37" i="1"/>
  <c r="C29" i="1"/>
  <c r="F28" i="1"/>
  <c r="C26" i="1"/>
  <c r="F37" i="1"/>
  <c r="H37" i="1" s="1"/>
  <c r="G26" i="1"/>
</calcChain>
</file>

<file path=xl/sharedStrings.xml><?xml version="1.0" encoding="utf-8"?>
<sst xmlns="http://schemas.openxmlformats.org/spreadsheetml/2006/main" count="41" uniqueCount="33">
  <si>
    <t>Додаток 2</t>
  </si>
  <si>
    <t>(код бюджету)</t>
  </si>
  <si>
    <t>(грн.)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</si>
  <si>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</si>
  <si>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</si>
  <si>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</si>
  <si>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</si>
  <si>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</si>
  <si>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усого</t>
  </si>
  <si>
    <t>в тому числі бюджет розвитку</t>
  </si>
  <si>
    <t>Фінансування за типом кредитора</t>
  </si>
  <si>
    <t>Внутрішнє фінансування</t>
  </si>
  <si>
    <t>Інше внутрішнє фінансування</t>
  </si>
  <si>
    <t>Фінансування за рахунок залишків коштів на рахунках бюджетних установ</t>
  </si>
  <si>
    <t>На початок періоду</t>
  </si>
  <si>
    <t>На кінець періоду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</si>
  <si>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</si>
  <si>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</si>
  <si>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в т.ч. за рахунок  субвенції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</si>
  <si>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 xml:space="preserve">в т.ч. за рахунок субвенції з державного бюджету місцевим бюджетам на здійснення заходів щодо соціально-економічного розвитку окремих територій </t>
  </si>
  <si>
    <t>Х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</si>
  <si>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</si>
  <si>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</si>
  <si>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</si>
  <si>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готівкових коштів</t>
  </si>
  <si>
    <t>Секретар сільської ради</t>
  </si>
  <si>
    <t>Тетяна  ДІБРОВА</t>
  </si>
  <si>
    <t>Фінансування бюджету  Білозірської сільської  територіальної громади на 2023 рік</t>
  </si>
  <si>
    <t xml:space="preserve">в т.ч. за рахунок коштів  бюджету громади </t>
  </si>
  <si>
    <t>розподілено всього</t>
  </si>
  <si>
    <t xml:space="preserve"> залишок без ОС</t>
  </si>
  <si>
    <t>до  рішення Білозірської сільської  ради  "Про бюджет Білозірської сільської  територіальної громади на 2023 рік" (235010000)  від 22.12.2022 № 45-45/VIII</t>
  </si>
  <si>
    <t xml:space="preserve">(в редакції рішення сесії  від 08.09.2023 р.№ 57-3/VIII)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</si>
</sst>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23" x14ac:knownFonts="1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name val="Calibri"/>
      <family val="2"/>
      <charset val="1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Arial"/>
      <family val="2"/>
      <charset val="204"/>
    </font>
    <font>
      <sz val="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558ED5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theme="0"/>
        <bgColor rgb="FFFFFF00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Border="1" applyAlignment="1" applyProtection="1">
      <alignment horizontal="right" vertical="top" wrapText="1"/>
    </xf>
    <xf numFmtId="0" fontId="4" fillId="0" borderId="0" xfId="0" applyFont="1" applyAlignment="1">
      <alignment horizontal="right"/>
    </xf>
    <xf numFmtId="0" fontId="5" fillId="0" borderId="0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vertical="center" wrapText="1"/>
    </xf>
    <xf numFmtId="0" fontId="7" fillId="0" borderId="0" xfId="1" applyFont="1" applyAlignment="1">
      <alignment vertical="top" wrapText="1"/>
    </xf>
    <xf numFmtId="0" fontId="7" fillId="0" borderId="0" xfId="1" applyFont="1"/>
    <xf numFmtId="0" fontId="9" fillId="0" borderId="1" xfId="0" applyFont="1" applyBorder="1" applyAlignment="1" applyProtection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13" fillId="0" borderId="0" xfId="1" applyFont="1"/>
    <xf numFmtId="0" fontId="12" fillId="0" borderId="6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14" fillId="0" borderId="0" xfId="1" applyFont="1"/>
    <xf numFmtId="0" fontId="15" fillId="2" borderId="12" xfId="1" applyFont="1" applyFill="1" applyBorder="1" applyAlignment="1">
      <alignment vertical="center"/>
    </xf>
    <xf numFmtId="0" fontId="15" fillId="2" borderId="12" xfId="1" applyFont="1" applyFill="1" applyBorder="1" applyAlignment="1">
      <alignment vertical="center" wrapText="1"/>
    </xf>
    <xf numFmtId="164" fontId="15" fillId="2" borderId="12" xfId="1" applyNumberFormat="1" applyFont="1" applyFill="1" applyBorder="1" applyAlignment="1">
      <alignment vertical="center"/>
    </xf>
    <xf numFmtId="0" fontId="16" fillId="2" borderId="12" xfId="1" applyFont="1" applyFill="1" applyBorder="1" applyAlignment="1">
      <alignment vertical="center"/>
    </xf>
    <xf numFmtId="0" fontId="16" fillId="2" borderId="12" xfId="1" applyFont="1" applyFill="1" applyBorder="1" applyAlignment="1">
      <alignment vertical="center" wrapText="1"/>
    </xf>
    <xf numFmtId="164" fontId="16" fillId="2" borderId="12" xfId="1" applyNumberFormat="1" applyFont="1" applyFill="1" applyBorder="1" applyAlignment="1">
      <alignment vertical="center"/>
    </xf>
    <xf numFmtId="0" fontId="16" fillId="0" borderId="12" xfId="1" applyFont="1" applyBorder="1" applyAlignment="1">
      <alignment vertical="center"/>
    </xf>
    <xf numFmtId="0" fontId="16" fillId="0" borderId="12" xfId="1" applyFont="1" applyBorder="1" applyAlignment="1">
      <alignment vertical="center" wrapText="1"/>
    </xf>
    <xf numFmtId="164" fontId="16" fillId="0" borderId="12" xfId="1" applyNumberFormat="1" applyFont="1" applyBorder="1" applyAlignment="1">
      <alignment vertical="center"/>
    </xf>
    <xf numFmtId="164" fontId="16" fillId="0" borderId="12" xfId="1" applyNumberFormat="1" applyFont="1" applyBorder="1" applyAlignment="1">
      <alignment vertical="center"/>
    </xf>
    <xf numFmtId="0" fontId="17" fillId="0" borderId="12" xfId="1" applyFont="1" applyBorder="1" applyAlignment="1">
      <alignment vertical="center"/>
    </xf>
    <xf numFmtId="0" fontId="17" fillId="0" borderId="12" xfId="1" applyFont="1" applyBorder="1" applyAlignment="1">
      <alignment vertical="center" wrapText="1"/>
    </xf>
    <xf numFmtId="164" fontId="17" fillId="2" borderId="12" xfId="1" applyNumberFormat="1" applyFont="1" applyFill="1" applyBorder="1" applyAlignment="1">
      <alignment vertical="center"/>
    </xf>
    <xf numFmtId="164" fontId="17" fillId="0" borderId="12" xfId="1" applyNumberFormat="1" applyFont="1" applyBorder="1" applyAlignment="1">
      <alignment vertical="center"/>
    </xf>
    <xf numFmtId="164" fontId="17" fillId="0" borderId="12" xfId="1" applyNumberFormat="1" applyFont="1" applyBorder="1" applyAlignment="1">
      <alignment vertical="center"/>
    </xf>
    <xf numFmtId="164" fontId="13" fillId="0" borderId="0" xfId="1" applyNumberFormat="1" applyFont="1"/>
    <xf numFmtId="0" fontId="18" fillId="0" borderId="12" xfId="1" applyFont="1" applyBorder="1" applyAlignment="1">
      <alignment vertical="center" wrapText="1"/>
    </xf>
    <xf numFmtId="164" fontId="19" fillId="0" borderId="12" xfId="1" applyNumberFormat="1" applyFont="1" applyBorder="1" applyAlignment="1">
      <alignment vertical="center"/>
    </xf>
    <xf numFmtId="0" fontId="16" fillId="2" borderId="12" xfId="1" applyFont="1" applyFill="1" applyBorder="1" applyAlignment="1">
      <alignment horizontal="center" vertical="center"/>
    </xf>
    <xf numFmtId="0" fontId="16" fillId="2" borderId="12" xfId="1" applyFont="1" applyFill="1" applyBorder="1" applyAlignment="1">
      <alignment wrapText="1"/>
    </xf>
    <xf numFmtId="0" fontId="16" fillId="0" borderId="12" xfId="1" applyFont="1" applyBorder="1" applyAlignment="1">
      <alignment vertical="center"/>
    </xf>
    <xf numFmtId="0" fontId="20" fillId="0" borderId="12" xfId="1" applyFont="1" applyBorder="1" applyAlignment="1">
      <alignment vertical="center" wrapText="1"/>
    </xf>
    <xf numFmtId="0" fontId="15" fillId="2" borderId="0" xfId="1" applyFont="1" applyFill="1" applyBorder="1" applyAlignment="1">
      <alignment vertical="center"/>
    </xf>
    <xf numFmtId="0" fontId="15" fillId="2" borderId="0" xfId="1" applyFont="1" applyFill="1" applyBorder="1" applyAlignment="1">
      <alignment wrapText="1"/>
    </xf>
    <xf numFmtId="164" fontId="15" fillId="2" borderId="0" xfId="1" applyNumberFormat="1" applyFont="1" applyFill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13" fillId="0" borderId="0" xfId="1" applyFont="1" applyBorder="1" applyAlignment="1">
      <alignment vertical="center" wrapText="1"/>
    </xf>
    <xf numFmtId="0" fontId="13" fillId="0" borderId="0" xfId="1" applyFont="1" applyBorder="1" applyAlignment="1">
      <alignment vertical="center"/>
    </xf>
    <xf numFmtId="0" fontId="16" fillId="0" borderId="0" xfId="1" applyFont="1" applyAlignment="1">
      <alignment vertical="center"/>
    </xf>
    <xf numFmtId="164" fontId="16" fillId="0" borderId="0" xfId="1" applyNumberFormat="1" applyFont="1" applyAlignment="1">
      <alignment horizontal="center" vertical="center"/>
    </xf>
    <xf numFmtId="0" fontId="16" fillId="0" borderId="0" xfId="1" applyFont="1" applyAlignment="1">
      <alignment horizontal="right" vertical="center"/>
    </xf>
    <xf numFmtId="0" fontId="13" fillId="0" borderId="0" xfId="1" applyFont="1" applyAlignment="1">
      <alignment horizontal="center" vertical="center"/>
    </xf>
    <xf numFmtId="0" fontId="5" fillId="3" borderId="0" xfId="0" applyFont="1" applyFill="1" applyBorder="1" applyAlignment="1" applyProtection="1">
      <alignment vertical="top" wrapText="1"/>
    </xf>
    <xf numFmtId="164" fontId="22" fillId="0" borderId="12" xfId="1" applyNumberFormat="1" applyFont="1" applyBorder="1" applyAlignment="1">
      <alignment vertical="center"/>
    </xf>
    <xf numFmtId="0" fontId="14" fillId="0" borderId="12" xfId="1" applyFont="1" applyBorder="1" applyAlignment="1">
      <alignment horizontal="left" vertical="center" wrapText="1"/>
    </xf>
    <xf numFmtId="0" fontId="15" fillId="2" borderId="12" xfId="1" applyFont="1" applyFill="1" applyBorder="1" applyAlignment="1">
      <alignment horizontal="left" vertical="center"/>
    </xf>
    <xf numFmtId="0" fontId="16" fillId="0" borderId="0" xfId="1" applyFont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right" vertical="top" wrapText="1"/>
    </xf>
    <xf numFmtId="0" fontId="8" fillId="0" borderId="0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21" fillId="3" borderId="0" xfId="0" applyFont="1" applyFill="1" applyBorder="1" applyAlignment="1" applyProtection="1">
      <alignment horizontal="right" vertical="top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view="pageBreakPreview" topLeftCell="A7" zoomScale="90" zoomScaleNormal="100" zoomScalePageLayoutView="90" workbookViewId="0">
      <selection activeCell="D26" sqref="D26"/>
    </sheetView>
  </sheetViews>
  <sheetFormatPr defaultRowHeight="15" x14ac:dyDescent="0.25"/>
  <cols>
    <col min="1" max="1" width="13.42578125" customWidth="1"/>
    <col min="2" max="2" width="36.42578125" customWidth="1"/>
    <col min="3" max="3" width="17.85546875" customWidth="1"/>
    <col min="4" max="4" width="15.5703125" customWidth="1"/>
    <col min="5" max="5" width="18.7109375" customWidth="1"/>
    <col min="6" max="6" width="19.28515625" customWidth="1"/>
    <col min="7" max="7" width="12.5703125" customWidth="1"/>
    <col min="8" max="8" width="17.85546875" customWidth="1"/>
    <col min="9" max="1025" width="8.5703125" customWidth="1"/>
  </cols>
  <sheetData>
    <row r="1" spans="1:10" s="1" customFormat="1" x14ac:dyDescent="0.25">
      <c r="F1" s="2" t="s">
        <v>0</v>
      </c>
    </row>
    <row r="2" spans="1:10" s="4" customFormat="1" ht="30.75" customHeight="1" x14ac:dyDescent="0.2">
      <c r="A2" s="3"/>
      <c r="C2" s="60" t="s">
        <v>31</v>
      </c>
      <c r="D2" s="60"/>
      <c r="E2" s="60"/>
      <c r="F2" s="60"/>
      <c r="G2" s="5"/>
      <c r="H2" s="6"/>
      <c r="I2" s="6"/>
      <c r="J2" s="3"/>
    </row>
    <row r="3" spans="1:10" s="4" customFormat="1" ht="12" customHeight="1" x14ac:dyDescent="0.2">
      <c r="A3" s="3"/>
      <c r="C3" s="65" t="s">
        <v>32</v>
      </c>
      <c r="D3" s="65"/>
      <c r="E3" s="65"/>
      <c r="F3" s="65"/>
      <c r="G3" s="7"/>
      <c r="H3" s="7"/>
      <c r="I3" s="7"/>
      <c r="J3" s="3"/>
    </row>
    <row r="4" spans="1:10" s="9" customFormat="1" ht="9" customHeight="1" x14ac:dyDescent="0.2">
      <c r="A4" s="8"/>
      <c r="B4" s="8"/>
      <c r="C4" s="55"/>
      <c r="D4" s="55"/>
      <c r="E4" s="55"/>
      <c r="F4" s="55"/>
    </row>
    <row r="5" spans="1:10" s="9" customFormat="1" ht="27.75" customHeight="1" x14ac:dyDescent="0.2">
      <c r="A5" s="61" t="s">
        <v>27</v>
      </c>
      <c r="B5" s="61"/>
      <c r="C5" s="61"/>
      <c r="D5" s="61"/>
      <c r="E5" s="61"/>
      <c r="F5" s="61"/>
    </row>
    <row r="6" spans="1:10" s="9" customFormat="1" ht="20.100000000000001" customHeight="1" x14ac:dyDescent="0.2">
      <c r="A6" s="10">
        <v>2350100000</v>
      </c>
      <c r="B6" s="11"/>
      <c r="C6" s="11"/>
      <c r="D6" s="11"/>
    </row>
    <row r="7" spans="1:10" s="9" customFormat="1" ht="11.1" customHeight="1" x14ac:dyDescent="0.2">
      <c r="A7" s="12" t="s">
        <v>1</v>
      </c>
      <c r="B7" s="11"/>
      <c r="C7" s="11"/>
      <c r="D7" s="11"/>
    </row>
    <row r="8" spans="1:10" s="9" customFormat="1" ht="12.75" customHeight="1" x14ac:dyDescent="0.2">
      <c r="A8" s="13"/>
      <c r="B8" s="14"/>
      <c r="C8" s="13"/>
      <c r="F8" s="14" t="s">
        <v>2</v>
      </c>
    </row>
    <row r="9" spans="1:10" s="15" customFormat="1" ht="12.75" customHeight="1" x14ac:dyDescent="0.2">
      <c r="A9" s="62" t="s">
        <v>3</v>
      </c>
      <c r="B9" s="63" t="s">
        <v>4</v>
      </c>
      <c r="C9" s="64" t="s">
        <v>5</v>
      </c>
      <c r="D9" s="62" t="s">
        <v>6</v>
      </c>
      <c r="E9" s="63" t="s">
        <v>7</v>
      </c>
      <c r="F9" s="63"/>
    </row>
    <row r="10" spans="1:10" s="15" customFormat="1" ht="25.5" x14ac:dyDescent="0.2">
      <c r="A10" s="62"/>
      <c r="B10" s="63"/>
      <c r="C10" s="64"/>
      <c r="D10" s="62"/>
      <c r="E10" s="16" t="s">
        <v>8</v>
      </c>
      <c r="F10" s="17" t="s">
        <v>9</v>
      </c>
    </row>
    <row r="11" spans="1:10" s="15" customFormat="1" ht="12.75" x14ac:dyDescent="0.2">
      <c r="A11" s="18">
        <v>1</v>
      </c>
      <c r="B11" s="19">
        <v>2</v>
      </c>
      <c r="C11" s="20">
        <v>3</v>
      </c>
      <c r="D11" s="18">
        <v>4</v>
      </c>
      <c r="E11" s="21">
        <v>5</v>
      </c>
      <c r="F11" s="19">
        <v>6</v>
      </c>
    </row>
    <row r="12" spans="1:10" s="22" customFormat="1" ht="14.25" customHeight="1" x14ac:dyDescent="0.2">
      <c r="A12" s="57" t="s">
        <v>10</v>
      </c>
      <c r="B12" s="57"/>
      <c r="C12" s="57"/>
      <c r="D12" s="57"/>
      <c r="E12" s="57"/>
      <c r="F12" s="57"/>
    </row>
    <row r="13" spans="1:10" s="15" customFormat="1" ht="15" customHeight="1" x14ac:dyDescent="0.2">
      <c r="A13" s="23">
        <v>200000</v>
      </c>
      <c r="B13" s="24" t="s">
        <v>11</v>
      </c>
      <c r="C13" s="25">
        <f>C18</f>
        <v>16900607</v>
      </c>
      <c r="D13" s="25">
        <f>D18</f>
        <v>3634477</v>
      </c>
      <c r="E13" s="25">
        <f>E18</f>
        <v>13266130</v>
      </c>
      <c r="F13" s="25">
        <f>F18</f>
        <v>13212130</v>
      </c>
    </row>
    <row r="14" spans="1:10" s="15" customFormat="1" ht="18.75" hidden="1" customHeight="1" x14ac:dyDescent="0.2">
      <c r="A14" s="26">
        <v>203000</v>
      </c>
      <c r="B14" s="27" t="s">
        <v>12</v>
      </c>
      <c r="C14" s="28">
        <v>0</v>
      </c>
      <c r="D14" s="28">
        <v>0</v>
      </c>
      <c r="E14" s="28">
        <v>0</v>
      </c>
      <c r="F14" s="28">
        <v>0</v>
      </c>
    </row>
    <row r="15" spans="1:10" s="15" customFormat="1" ht="44.25" customHeight="1" x14ac:dyDescent="0.2">
      <c r="A15" s="26">
        <v>205000</v>
      </c>
      <c r="B15" s="27" t="s">
        <v>13</v>
      </c>
      <c r="C15" s="28">
        <v>0</v>
      </c>
      <c r="D15" s="28">
        <v>0</v>
      </c>
      <c r="E15" s="28">
        <v>0</v>
      </c>
      <c r="F15" s="28">
        <v>0</v>
      </c>
    </row>
    <row r="16" spans="1:10" s="15" customFormat="1" ht="18" customHeight="1" x14ac:dyDescent="0.2">
      <c r="A16" s="29">
        <v>205100</v>
      </c>
      <c r="B16" s="30" t="s">
        <v>14</v>
      </c>
      <c r="C16" s="28">
        <f>D16+E16</f>
        <v>210566.79</v>
      </c>
      <c r="D16" s="31">
        <v>0</v>
      </c>
      <c r="E16" s="56">
        <f>187659.98+22906.81</f>
        <v>210566.79</v>
      </c>
      <c r="F16" s="32">
        <v>0</v>
      </c>
    </row>
    <row r="17" spans="1:9" s="15" customFormat="1" ht="19.5" customHeight="1" x14ac:dyDescent="0.2">
      <c r="A17" s="29">
        <v>205200</v>
      </c>
      <c r="B17" s="30" t="s">
        <v>15</v>
      </c>
      <c r="C17" s="28">
        <f>D17+E17</f>
        <v>210566.79</v>
      </c>
      <c r="D17" s="31">
        <v>0</v>
      </c>
      <c r="E17" s="56">
        <f>E16</f>
        <v>210566.79</v>
      </c>
      <c r="F17" s="32">
        <v>0</v>
      </c>
    </row>
    <row r="18" spans="1:9" s="15" customFormat="1" ht="40.5" customHeight="1" x14ac:dyDescent="0.2">
      <c r="A18" s="26">
        <v>208000</v>
      </c>
      <c r="B18" s="27" t="s">
        <v>16</v>
      </c>
      <c r="C18" s="28">
        <f>C19-C20+C21</f>
        <v>16900607</v>
      </c>
      <c r="D18" s="28">
        <f>D19-D20+D21</f>
        <v>3634477</v>
      </c>
      <c r="E18" s="28">
        <f>E19-E20+E21</f>
        <v>13266130</v>
      </c>
      <c r="F18" s="28">
        <f>F19-F20+F21</f>
        <v>13212130</v>
      </c>
    </row>
    <row r="19" spans="1:9" s="15" customFormat="1" ht="16.5" customHeight="1" x14ac:dyDescent="0.2">
      <c r="A19" s="33">
        <v>208100</v>
      </c>
      <c r="B19" s="34" t="s">
        <v>14</v>
      </c>
      <c r="C19" s="35">
        <f>D19+E19</f>
        <v>20424879.309999999</v>
      </c>
      <c r="D19" s="36">
        <v>20131786.25</v>
      </c>
      <c r="E19" s="36">
        <v>293093.06</v>
      </c>
      <c r="F19" s="37">
        <v>170839.88</v>
      </c>
      <c r="G19" s="15" t="s">
        <v>29</v>
      </c>
      <c r="H19" s="15" t="s">
        <v>30</v>
      </c>
    </row>
    <row r="20" spans="1:9" s="15" customFormat="1" ht="20.25" customHeight="1" x14ac:dyDescent="0.2">
      <c r="A20" s="33">
        <v>208200</v>
      </c>
      <c r="B20" s="34" t="s">
        <v>15</v>
      </c>
      <c r="C20" s="35">
        <f>D20+E20</f>
        <v>3524272.31</v>
      </c>
      <c r="D20" s="36">
        <f>D19-15015107-1581500-50000-150000-50000</f>
        <v>3285179.25</v>
      </c>
      <c r="E20" s="36">
        <f>E19-54000</f>
        <v>239093.06</v>
      </c>
      <c r="F20" s="37">
        <f>F19</f>
        <v>170839.88</v>
      </c>
      <c r="G20" s="38">
        <f>D19-D20</f>
        <v>16846607</v>
      </c>
      <c r="H20" s="38">
        <f>D20-500000-2753290.97</f>
        <v>31888.279999999795</v>
      </c>
      <c r="I20" s="38"/>
    </row>
    <row r="21" spans="1:9" s="15" customFormat="1" ht="63" x14ac:dyDescent="0.2">
      <c r="A21" s="26">
        <v>208400</v>
      </c>
      <c r="B21" s="27" t="s">
        <v>17</v>
      </c>
      <c r="C21" s="28">
        <f>D21+E21</f>
        <v>0</v>
      </c>
      <c r="D21" s="28">
        <f>D22+D23+D24+D25</f>
        <v>-13212130</v>
      </c>
      <c r="E21" s="28">
        <f>E22+E23+E24+E25</f>
        <v>13212130</v>
      </c>
      <c r="F21" s="28">
        <f>F22+F23+F24+F25</f>
        <v>13212130</v>
      </c>
      <c r="G21" s="38">
        <f>G20-D26</f>
        <v>13212130</v>
      </c>
    </row>
    <row r="22" spans="1:9" s="15" customFormat="1" ht="31.5" customHeight="1" x14ac:dyDescent="0.2">
      <c r="A22" s="29"/>
      <c r="B22" s="39" t="s">
        <v>28</v>
      </c>
      <c r="C22" s="40">
        <v>0</v>
      </c>
      <c r="D22" s="28">
        <f>-50000-3634359-699000-2925000-2245000-360000-1848642-350000-803129-597000+300000</f>
        <v>-13212130</v>
      </c>
      <c r="E22" s="28">
        <f>50000+3634359+699000+2925000+2245000+360000+1848642+350000+803129+597000-300000</f>
        <v>13212130</v>
      </c>
      <c r="F22" s="28">
        <f>E22</f>
        <v>13212130</v>
      </c>
    </row>
    <row r="23" spans="1:9" s="15" customFormat="1" ht="15.75" hidden="1" x14ac:dyDescent="0.2">
      <c r="A23" s="29"/>
      <c r="B23" s="39"/>
      <c r="C23" s="40">
        <v>0</v>
      </c>
      <c r="D23" s="28"/>
      <c r="E23" s="28"/>
      <c r="F23" s="28">
        <f>E23</f>
        <v>0</v>
      </c>
    </row>
    <row r="24" spans="1:9" s="15" customFormat="1" ht="110.25" hidden="1" x14ac:dyDescent="0.2">
      <c r="A24" s="29"/>
      <c r="B24" s="39" t="s">
        <v>18</v>
      </c>
      <c r="C24" s="40">
        <v>0</v>
      </c>
      <c r="D24" s="28"/>
      <c r="E24" s="28"/>
      <c r="F24" s="28">
        <f>E24</f>
        <v>0</v>
      </c>
    </row>
    <row r="25" spans="1:9" s="15" customFormat="1" ht="78.75" hidden="1" x14ac:dyDescent="0.2">
      <c r="A25" s="29"/>
      <c r="B25" s="39" t="s">
        <v>19</v>
      </c>
      <c r="C25" s="40">
        <v>0</v>
      </c>
      <c r="D25" s="28"/>
      <c r="E25" s="28"/>
      <c r="F25" s="28">
        <f>E25</f>
        <v>0</v>
      </c>
    </row>
    <row r="26" spans="1:9" s="15" customFormat="1" ht="18" customHeight="1" x14ac:dyDescent="0.25">
      <c r="A26" s="41" t="s">
        <v>20</v>
      </c>
      <c r="B26" s="42" t="s">
        <v>21</v>
      </c>
      <c r="C26" s="28">
        <f>D26+E26</f>
        <v>16900607</v>
      </c>
      <c r="D26" s="28">
        <f>D13</f>
        <v>3634477</v>
      </c>
      <c r="E26" s="28">
        <f>E13</f>
        <v>13266130</v>
      </c>
      <c r="F26" s="28">
        <f>F13</f>
        <v>13212130</v>
      </c>
      <c r="G26" s="38">
        <f>F26-E26</f>
        <v>-54000</v>
      </c>
    </row>
    <row r="27" spans="1:9" s="15" customFormat="1" ht="15.75" x14ac:dyDescent="0.2">
      <c r="A27" s="58" t="s">
        <v>22</v>
      </c>
      <c r="B27" s="58"/>
      <c r="C27" s="58"/>
      <c r="D27" s="58"/>
      <c r="E27" s="58"/>
      <c r="F27" s="58"/>
    </row>
    <row r="28" spans="1:9" s="15" customFormat="1" ht="31.5" x14ac:dyDescent="0.2">
      <c r="A28" s="23">
        <v>600000</v>
      </c>
      <c r="B28" s="24" t="s">
        <v>23</v>
      </c>
      <c r="C28" s="25">
        <f>C13</f>
        <v>16900607</v>
      </c>
      <c r="D28" s="25">
        <f>D13</f>
        <v>3634477</v>
      </c>
      <c r="E28" s="25">
        <f>E13</f>
        <v>13266130</v>
      </c>
      <c r="F28" s="25">
        <f>F13</f>
        <v>13212130</v>
      </c>
    </row>
    <row r="29" spans="1:9" s="15" customFormat="1" ht="30" customHeight="1" x14ac:dyDescent="0.2">
      <c r="A29" s="26">
        <v>602000</v>
      </c>
      <c r="B29" s="27" t="s">
        <v>24</v>
      </c>
      <c r="C29" s="28">
        <f>C18+C15</f>
        <v>16900607</v>
      </c>
      <c r="D29" s="28">
        <f>D32</f>
        <v>-13212130</v>
      </c>
      <c r="E29" s="28">
        <f>E18</f>
        <v>13266130</v>
      </c>
      <c r="F29" s="28">
        <f>F32</f>
        <v>13212130</v>
      </c>
    </row>
    <row r="30" spans="1:9" s="15" customFormat="1" ht="21.75" customHeight="1" x14ac:dyDescent="0.2">
      <c r="A30" s="26">
        <v>602100</v>
      </c>
      <c r="B30" s="27" t="s">
        <v>14</v>
      </c>
      <c r="C30" s="28">
        <f>D30+E30</f>
        <v>20635446.100000001</v>
      </c>
      <c r="D30" s="28">
        <f>D16+D19</f>
        <v>20131786.25</v>
      </c>
      <c r="E30" s="28">
        <f>E16+E19</f>
        <v>503659.85</v>
      </c>
      <c r="F30" s="28">
        <f>F16+F19</f>
        <v>170839.88</v>
      </c>
    </row>
    <row r="31" spans="1:9" s="15" customFormat="1" ht="36" customHeight="1" x14ac:dyDescent="0.2">
      <c r="A31" s="26">
        <v>602200</v>
      </c>
      <c r="B31" s="27" t="s">
        <v>15</v>
      </c>
      <c r="C31" s="28">
        <f>D31+E31</f>
        <v>3734839.1</v>
      </c>
      <c r="D31" s="28">
        <f>D20+D17</f>
        <v>3285179.25</v>
      </c>
      <c r="E31" s="28">
        <f>E20+E17</f>
        <v>449659.85</v>
      </c>
      <c r="F31" s="28">
        <f>F20+F17</f>
        <v>170839.88</v>
      </c>
    </row>
    <row r="32" spans="1:9" s="15" customFormat="1" ht="63" x14ac:dyDescent="0.2">
      <c r="A32" s="26">
        <v>602400</v>
      </c>
      <c r="B32" s="27" t="s">
        <v>17</v>
      </c>
      <c r="C32" s="28">
        <f>D32+E32</f>
        <v>0</v>
      </c>
      <c r="D32" s="28">
        <f t="shared" ref="D32:E34" si="0">D21</f>
        <v>-13212130</v>
      </c>
      <c r="E32" s="28">
        <f t="shared" si="0"/>
        <v>13212130</v>
      </c>
      <c r="F32" s="28">
        <f>E32</f>
        <v>13212130</v>
      </c>
    </row>
    <row r="33" spans="1:8" s="15" customFormat="1" ht="29.25" customHeight="1" x14ac:dyDescent="0.2">
      <c r="A33" s="29"/>
      <c r="B33" s="39" t="str">
        <f>B22</f>
        <v xml:space="preserve">в т.ч. за рахунок коштів  бюджету громади </v>
      </c>
      <c r="C33" s="40">
        <v>0</v>
      </c>
      <c r="D33" s="28">
        <f t="shared" si="0"/>
        <v>-13212130</v>
      </c>
      <c r="E33" s="28">
        <f t="shared" si="0"/>
        <v>13212130</v>
      </c>
      <c r="F33" s="28">
        <f>F22</f>
        <v>13212130</v>
      </c>
    </row>
    <row r="34" spans="1:8" s="15" customFormat="1" ht="25.5" hidden="1" customHeight="1" x14ac:dyDescent="0.2">
      <c r="A34" s="43"/>
      <c r="B34" s="44">
        <f>B23</f>
        <v>0</v>
      </c>
      <c r="C34" s="40">
        <v>0</v>
      </c>
      <c r="D34" s="28">
        <f t="shared" si="0"/>
        <v>0</v>
      </c>
      <c r="E34" s="28">
        <f t="shared" si="0"/>
        <v>0</v>
      </c>
      <c r="F34" s="28">
        <f>E34</f>
        <v>0</v>
      </c>
    </row>
    <row r="35" spans="1:8" s="15" customFormat="1" ht="31.5" hidden="1" customHeight="1" x14ac:dyDescent="0.2">
      <c r="A35" s="29"/>
      <c r="B35" s="39" t="s">
        <v>18</v>
      </c>
      <c r="C35" s="40">
        <v>0</v>
      </c>
      <c r="D35" s="28"/>
      <c r="E35" s="28"/>
      <c r="F35" s="28">
        <f>E35</f>
        <v>0</v>
      </c>
    </row>
    <row r="36" spans="1:8" s="15" customFormat="1" ht="45.75" hidden="1" customHeight="1" x14ac:dyDescent="0.2">
      <c r="A36" s="29"/>
      <c r="B36" s="39" t="s">
        <v>19</v>
      </c>
      <c r="C36" s="40">
        <v>0</v>
      </c>
      <c r="D36" s="28"/>
      <c r="E36" s="28"/>
      <c r="F36" s="28">
        <f>E36</f>
        <v>0</v>
      </c>
    </row>
    <row r="37" spans="1:8" s="15" customFormat="1" ht="15.75" x14ac:dyDescent="0.25">
      <c r="A37" s="41" t="str">
        <f>A26</f>
        <v>Х</v>
      </c>
      <c r="B37" s="42" t="s">
        <v>21</v>
      </c>
      <c r="C37" s="28">
        <f>C28</f>
        <v>16900607</v>
      </c>
      <c r="D37" s="28">
        <f>D26</f>
        <v>3634477</v>
      </c>
      <c r="E37" s="28">
        <f>E26</f>
        <v>13266130</v>
      </c>
      <c r="F37" s="28">
        <f>F26</f>
        <v>13212130</v>
      </c>
      <c r="H37" s="38">
        <f>E37-F37</f>
        <v>54000</v>
      </c>
    </row>
    <row r="38" spans="1:8" s="15" customFormat="1" ht="15.75" x14ac:dyDescent="0.25">
      <c r="A38" s="45"/>
      <c r="B38" s="46"/>
      <c r="C38" s="47"/>
      <c r="D38" s="47"/>
      <c r="E38" s="47"/>
      <c r="F38" s="47"/>
    </row>
    <row r="39" spans="1:8" s="15" customFormat="1" ht="15" customHeight="1" x14ac:dyDescent="0.2">
      <c r="A39" s="48"/>
      <c r="B39" s="49"/>
      <c r="C39" s="48"/>
      <c r="D39" s="50"/>
      <c r="E39" s="48"/>
      <c r="F39" s="48"/>
    </row>
    <row r="40" spans="1:8" s="15" customFormat="1" ht="31.5" customHeight="1" x14ac:dyDescent="0.2">
      <c r="A40" s="59" t="s">
        <v>25</v>
      </c>
      <c r="B40" s="59"/>
      <c r="C40" s="51"/>
      <c r="D40" s="52"/>
      <c r="E40" s="53" t="s">
        <v>26</v>
      </c>
      <c r="F40" s="54"/>
    </row>
  </sheetData>
  <mergeCells count="11">
    <mergeCell ref="A12:F12"/>
    <mergeCell ref="A27:F27"/>
    <mergeCell ref="A40:B40"/>
    <mergeCell ref="C2:F2"/>
    <mergeCell ref="A5:F5"/>
    <mergeCell ref="A9:A10"/>
    <mergeCell ref="B9:B10"/>
    <mergeCell ref="C9:C10"/>
    <mergeCell ref="D9:D10"/>
    <mergeCell ref="E9:F9"/>
    <mergeCell ref="C3:F3"/>
  </mergeCells>
  <pageMargins left="0.7" right="0.7" top="0.75" bottom="0.75" header="0.51180555555555496" footer="0.51180555555555496"/>
  <pageSetup paperSize="9" scale="68" firstPageNumber="0" orientation="portrait" horizontalDpi="300" verticalDpi="300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90" zoomScaleNormal="100" zoomScalePageLayoutView="90" workbookViewId="0"/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90" zoomScaleNormal="100" zoomScalePageLayoutView="90" workbookViewId="0"/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Silenko Olga</cp:lastModifiedBy>
  <cp:revision>1</cp:revision>
  <cp:lastPrinted>2023-09-12T08:00:37Z</cp:lastPrinted>
  <dcterms:created xsi:type="dcterms:W3CDTF">2006-09-16T00:00:00Z</dcterms:created>
  <dcterms:modified xsi:type="dcterms:W3CDTF">2023-09-12T08:00:40Z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