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9135"/>
  </bookViews>
  <sheets>
    <sheet name="2023 мін 6700" sheetId="8" r:id="rId1"/>
  </sheets>
  <definedNames>
    <definedName name="_xlnm.Print_Area" localSheetId="0">'2023 мін 6700'!$A$1:$R$34</definedName>
  </definedNames>
  <calcPr calcId="145621"/>
</workbook>
</file>

<file path=xl/calcChain.xml><?xml version="1.0" encoding="utf-8"?>
<calcChain xmlns="http://schemas.openxmlformats.org/spreadsheetml/2006/main">
  <c r="R29" i="8" l="1"/>
  <c r="Q29" i="8" l="1"/>
  <c r="P27" i="8"/>
  <c r="F27" i="8"/>
  <c r="D27" i="8"/>
  <c r="I26" i="8"/>
  <c r="L26" i="8" s="1"/>
  <c r="O26" i="8" s="1"/>
  <c r="Q26" i="8" s="1"/>
  <c r="R26" i="8" s="1"/>
  <c r="H24" i="8"/>
  <c r="I24" i="8" s="1"/>
  <c r="N24" i="8" s="1"/>
  <c r="H23" i="8"/>
  <c r="I23" i="8" s="1"/>
  <c r="H21" i="8"/>
  <c r="G21" i="8"/>
  <c r="G27" i="8" s="1"/>
  <c r="H20" i="8"/>
  <c r="I18" i="8"/>
  <c r="L18" i="8" s="1"/>
  <c r="O18" i="8" s="1"/>
  <c r="Q18" i="8" s="1"/>
  <c r="R18" i="8" s="1"/>
  <c r="I17" i="8"/>
  <c r="L17" i="8" s="1"/>
  <c r="O17" i="8" s="1"/>
  <c r="Q17" i="8" s="1"/>
  <c r="R17" i="8" s="1"/>
  <c r="I16" i="8"/>
  <c r="H27" i="8" l="1"/>
  <c r="J17" i="8"/>
  <c r="J18" i="8"/>
  <c r="I20" i="8"/>
  <c r="N20" i="8" s="1"/>
  <c r="I21" i="8"/>
  <c r="J21" i="8" s="1"/>
  <c r="J24" i="8"/>
  <c r="O24" i="8"/>
  <c r="Q24" i="8" s="1"/>
  <c r="R24" i="8" s="1"/>
  <c r="I27" i="8"/>
  <c r="N23" i="8"/>
  <c r="J23" i="8"/>
  <c r="L23" i="8"/>
  <c r="O23" i="8" s="1"/>
  <c r="Q23" i="8" s="1"/>
  <c r="R23" i="8" s="1"/>
  <c r="J16" i="8"/>
  <c r="J20" i="8"/>
  <c r="L16" i="8"/>
  <c r="L27" i="8" s="1"/>
  <c r="L20" i="8"/>
  <c r="O20" i="8" s="1"/>
  <c r="Q20" i="8" s="1"/>
  <c r="R20" i="8" s="1"/>
  <c r="J26" i="8"/>
  <c r="N16" i="8"/>
  <c r="N27" i="8" s="1"/>
  <c r="Q21" i="8" l="1"/>
  <c r="R21" i="8" s="1"/>
  <c r="O21" i="8"/>
  <c r="O16" i="8"/>
  <c r="J27" i="8"/>
  <c r="O27" i="8" l="1"/>
  <c r="Q16" i="8"/>
  <c r="R16" i="8" l="1"/>
  <c r="R27" i="8" s="1"/>
  <c r="Q27" i="8"/>
  <c r="Q30" i="8" s="1"/>
  <c r="N4" i="8" l="1"/>
  <c r="R30" i="8"/>
</calcChain>
</file>

<file path=xl/sharedStrings.xml><?xml version="1.0" encoding="utf-8"?>
<sst xmlns="http://schemas.openxmlformats.org/spreadsheetml/2006/main" count="67" uniqueCount="53">
  <si>
    <t>Затверджую</t>
  </si>
  <si>
    <t>з місячним фондом заробітної плати</t>
  </si>
  <si>
    <t>Сільський голова</t>
  </si>
  <si>
    <t>ШТАТНИЙ РОЗПИС</t>
  </si>
  <si>
    <t>Комунального закладу "Центр надання соціальних послуг  Білозірської сільської ради Черкаського району Черкаської області"</t>
  </si>
  <si>
    <t>№ п\п</t>
  </si>
  <si>
    <t>код КП</t>
  </si>
  <si>
    <t>Назва посади (професії)</t>
  </si>
  <si>
    <t xml:space="preserve">К-ть штатних посад </t>
  </si>
  <si>
    <t>розряд</t>
  </si>
  <si>
    <t>Ставка</t>
  </si>
  <si>
    <t>Підвищення посадового окладу</t>
  </si>
  <si>
    <t>Посадовий оклад з підвищенням (грн)</t>
  </si>
  <si>
    <t>Посадовий оклад з підвищенням (грн) на ставку</t>
  </si>
  <si>
    <t>Фонд заробітної плати на місяць (грн)</t>
  </si>
  <si>
    <t>Доплата до мінімальної ЗП (грн)</t>
  </si>
  <si>
    <t>Фонд заробітної плати на місяць (грн) з доплатою до мінімальної ЗП (грн)</t>
  </si>
  <si>
    <t xml:space="preserve">Річний фонд заробітної плати (грн) </t>
  </si>
  <si>
    <t>Підвищення передбачені пунктом 2.4.5 (20%)</t>
  </si>
  <si>
    <t>За шкідливі і важкі умови праці (15%)</t>
  </si>
  <si>
    <t>Адміністративно-господарський персонал</t>
  </si>
  <si>
    <t>Директор</t>
  </si>
  <si>
    <t>Головний бухгалтер</t>
  </si>
  <si>
    <t>Відділення соціальної допомоги вдома</t>
  </si>
  <si>
    <t>Завідувач відділення</t>
  </si>
  <si>
    <t>Соціальний робітник</t>
  </si>
  <si>
    <t>10-30%</t>
  </si>
  <si>
    <t>2446.2</t>
  </si>
  <si>
    <t>Провідний фахівець із соціальної роботи</t>
  </si>
  <si>
    <t>Відділення денного перебування</t>
  </si>
  <si>
    <t>Всього за місяць</t>
  </si>
  <si>
    <t>х</t>
  </si>
  <si>
    <t>Мат.доп на оздоровлення</t>
  </si>
  <si>
    <t>Всього за рік</t>
  </si>
  <si>
    <t xml:space="preserve">Директор </t>
  </si>
  <si>
    <t>Відділення соціальної роботи</t>
  </si>
  <si>
    <t>1210.1</t>
  </si>
  <si>
    <t>1229.7</t>
  </si>
  <si>
    <t>___________________Володимир МІЦУК</t>
  </si>
  <si>
    <t>Ірина ВІРА</t>
  </si>
  <si>
    <t>Юлія ДОМБРОВСЬКА</t>
  </si>
  <si>
    <t xml:space="preserve">Надбавки </t>
  </si>
  <si>
    <t>За вислугу років    (%)</t>
  </si>
  <si>
    <t>За вислугу років      (грн)</t>
  </si>
  <si>
    <t>за  складність напруже-ність у роботі п.4.4  (%)</t>
  </si>
  <si>
    <t>за  складність напруже-ність у роботі п.4.4 (грн)</t>
  </si>
  <si>
    <t>30%</t>
  </si>
  <si>
    <t>20%</t>
  </si>
  <si>
    <t>10%</t>
  </si>
  <si>
    <t>Водій автотранспортних засобів</t>
  </si>
  <si>
    <r>
      <t xml:space="preserve">Штат в кількості </t>
    </r>
    <r>
      <rPr>
        <b/>
        <sz val="14"/>
        <color indexed="10"/>
        <rFont val="Times New Roman"/>
        <family val="1"/>
        <charset val="204"/>
      </rPr>
      <t>13,5</t>
    </r>
    <r>
      <rPr>
        <b/>
        <sz val="14"/>
        <color indexed="8"/>
        <rFont val="Times New Roman"/>
        <family val="1"/>
        <charset val="204"/>
      </rPr>
      <t xml:space="preserve"> штатних одиниць</t>
    </r>
  </si>
  <si>
    <t>станом на 01 січня 2023 року</t>
  </si>
  <si>
    <t>Підвищення заробітної плати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</si>
</sst>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_г_р_н_._-;\-* #,##0.00\ _г_р_н_._-;_-* &quot;-&quot;??\ _г_р_н_._-;_-@_-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8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13" applyNumberFormat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8" fillId="9" borderId="14" applyNumberFormat="0" applyAlignment="0" applyProtection="0"/>
    <xf numFmtId="0" fontId="18" fillId="9" borderId="14" applyNumberFormat="0" applyAlignment="0" applyProtection="0"/>
    <xf numFmtId="0" fontId="19" fillId="23" borderId="15" applyNumberFormat="0" applyAlignment="0" applyProtection="0"/>
    <xf numFmtId="0" fontId="19" fillId="23" borderId="15" applyNumberFormat="0" applyAlignment="0" applyProtection="0"/>
    <xf numFmtId="0" fontId="20" fillId="23" borderId="14" applyNumberFormat="0" applyAlignment="0" applyProtection="0"/>
    <xf numFmtId="0" fontId="20" fillId="23" borderId="14" applyNumberFormat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5" fillId="24" borderId="20" applyNumberFormat="0" applyAlignment="0" applyProtection="0"/>
    <xf numFmtId="0" fontId="25" fillId="24" borderId="20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6" fillId="0" borderId="0"/>
    <xf numFmtId="0" fontId="28" fillId="0" borderId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" fillId="26" borderId="21" applyNumberFormat="0" applyFont="0" applyAlignment="0" applyProtection="0"/>
    <xf numFmtId="0" fontId="6" fillId="26" borderId="21" applyNumberFormat="0" applyFont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2" fontId="2" fillId="0" borderId="0" xfId="0" applyNumberFormat="1" applyFont="1"/>
    <xf numFmtId="0" fontId="2" fillId="0" borderId="0" xfId="0" applyFont="1" applyFill="1" applyAlignment="1"/>
    <xf numFmtId="0" fontId="8" fillId="0" borderId="0" xfId="0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9" fillId="0" borderId="0" xfId="0" applyFont="1" applyFill="1"/>
    <xf numFmtId="0" fontId="1" fillId="2" borderId="0" xfId="0" applyFont="1" applyFill="1"/>
    <xf numFmtId="2" fontId="1" fillId="0" borderId="0" xfId="0" applyNumberFormat="1" applyFont="1" applyFill="1"/>
    <xf numFmtId="0" fontId="1" fillId="3" borderId="0" xfId="0" applyFont="1" applyFill="1"/>
    <xf numFmtId="0" fontId="3" fillId="2" borderId="7" xfId="0" applyFont="1" applyFill="1" applyBorder="1"/>
    <xf numFmtId="0" fontId="3" fillId="2" borderId="8" xfId="0" applyFont="1" applyFill="1" applyBorder="1"/>
    <xf numFmtId="2" fontId="1" fillId="0" borderId="0" xfId="0" quotePrefix="1" applyNumberFormat="1" applyFont="1" applyFill="1"/>
    <xf numFmtId="0" fontId="3" fillId="2" borderId="0" xfId="0" applyFont="1" applyFill="1"/>
    <xf numFmtId="2" fontId="3" fillId="2" borderId="0" xfId="0" applyNumberFormat="1" applyFont="1" applyFill="1"/>
    <xf numFmtId="0" fontId="2" fillId="2" borderId="0" xfId="0" applyFont="1" applyFill="1"/>
    <xf numFmtId="2" fontId="1" fillId="2" borderId="0" xfId="0" applyNumberFormat="1" applyFont="1" applyFill="1"/>
    <xf numFmtId="164" fontId="3" fillId="2" borderId="0" xfId="0" applyNumberFormat="1" applyFont="1" applyFill="1"/>
    <xf numFmtId="0" fontId="11" fillId="2" borderId="7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11" fillId="2" borderId="12" xfId="1" applyFont="1" applyFill="1" applyBorder="1" applyAlignment="1">
      <alignment horizontal="center"/>
    </xf>
    <xf numFmtId="0" fontId="34" fillId="0" borderId="0" xfId="0" applyFont="1"/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/>
    <xf numFmtId="0" fontId="12" fillId="0" borderId="0" xfId="0" applyFont="1" applyFill="1"/>
    <xf numFmtId="0" fontId="11" fillId="0" borderId="1" xfId="1" applyFont="1" applyFill="1" applyBorder="1" applyAlignment="1">
      <alignment horizontal="center"/>
    </xf>
    <xf numFmtId="0" fontId="14" fillId="0" borderId="0" xfId="0" applyFont="1" applyFill="1"/>
    <xf numFmtId="0" fontId="11" fillId="0" borderId="1" xfId="1" applyFont="1" applyFill="1" applyBorder="1" applyAlignment="1">
      <alignment horizontal="center" vertical="center"/>
    </xf>
    <xf numFmtId="2" fontId="11" fillId="0" borderId="2" xfId="1" applyNumberFormat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left" vertical="center" wrapText="1"/>
    </xf>
    <xf numFmtId="2" fontId="11" fillId="0" borderId="8" xfId="1" applyNumberFormat="1" applyFont="1" applyFill="1" applyBorder="1" applyAlignment="1">
      <alignment horizontal="center" vertical="center" wrapText="1"/>
    </xf>
    <xf numFmtId="2" fontId="11" fillId="0" borderId="25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 vertical="center" wrapText="1"/>
    </xf>
    <xf numFmtId="0" fontId="10" fillId="0" borderId="0" xfId="0" applyFont="1"/>
    <xf numFmtId="0" fontId="11" fillId="2" borderId="26" xfId="1" applyFont="1" applyFill="1" applyBorder="1" applyAlignment="1">
      <alignment horizontal="center"/>
    </xf>
    <xf numFmtId="0" fontId="11" fillId="0" borderId="27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/>
    </xf>
    <xf numFmtId="0" fontId="11" fillId="0" borderId="24" xfId="1" applyFont="1" applyFill="1" applyBorder="1" applyAlignment="1">
      <alignment horizontal="left" vertical="center" wrapText="1"/>
    </xf>
    <xf numFmtId="0" fontId="35" fillId="2" borderId="1" xfId="1" applyFont="1" applyFill="1" applyBorder="1" applyAlignment="1">
      <alignment horizontal="center" vertical="center" wrapText="1"/>
    </xf>
    <xf numFmtId="164" fontId="35" fillId="2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4" fontId="11" fillId="2" borderId="28" xfId="1" applyNumberFormat="1" applyFont="1" applyFill="1" applyBorder="1" applyAlignment="1">
      <alignment horizontal="center"/>
    </xf>
    <xf numFmtId="164" fontId="11" fillId="2" borderId="10" xfId="1" applyNumberFormat="1" applyFont="1" applyFill="1" applyBorder="1" applyAlignment="1">
      <alignment horizontal="center"/>
    </xf>
    <xf numFmtId="164" fontId="11" fillId="2" borderId="29" xfId="1" applyNumberFormat="1" applyFont="1" applyFill="1" applyBorder="1" applyAlignment="1">
      <alignment horizontal="center"/>
    </xf>
    <xf numFmtId="164" fontId="11" fillId="2" borderId="23" xfId="1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/>
    </xf>
    <xf numFmtId="0" fontId="13" fillId="0" borderId="4" xfId="1" applyFont="1" applyFill="1" applyBorder="1" applyAlignment="1">
      <alignment horizontal="left"/>
    </xf>
    <xf numFmtId="0" fontId="13" fillId="0" borderId="5" xfId="1" applyFont="1" applyFill="1" applyBorder="1" applyAlignment="1">
      <alignment horizontal="left"/>
    </xf>
    <xf numFmtId="0" fontId="7" fillId="2" borderId="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27" borderId="0" xfId="0" applyFont="1" applyFill="1" applyBorder="1" applyAlignment="1">
      <alignment horizontal="center"/>
    </xf>
    <xf numFmtId="2" fontId="8" fillId="2" borderId="0" xfId="0" applyNumberFormat="1" applyFont="1" applyFill="1"/>
    <xf numFmtId="2" fontId="11" fillId="0" borderId="28" xfId="1" applyNumberFormat="1" applyFont="1" applyFill="1" applyBorder="1" applyAlignment="1">
      <alignment horizontal="center" vertical="center" wrapText="1"/>
    </xf>
    <xf numFmtId="2" fontId="11" fillId="0" borderId="9" xfId="1" applyNumberFormat="1" applyFont="1" applyFill="1" applyBorder="1" applyAlignment="1">
      <alignment horizontal="center" vertical="center" wrapText="1"/>
    </xf>
    <xf numFmtId="2" fontId="11" fillId="0" borderId="30" xfId="1" applyNumberFormat="1" applyFont="1" applyFill="1" applyBorder="1" applyAlignment="1">
      <alignment horizontal="center" vertical="center" wrapText="1"/>
    </xf>
  </cellXfs>
  <cellStyles count="88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Excel_BuiltIn_Вывод" xfId="39"/>
    <cellStyle name="Акцент1 2" xfId="40"/>
    <cellStyle name="Акцент1 3" xfId="41"/>
    <cellStyle name="Акцент2 2" xfId="42"/>
    <cellStyle name="Акцент2 3" xfId="43"/>
    <cellStyle name="Акцент3 2" xfId="44"/>
    <cellStyle name="Акцент3 3" xfId="45"/>
    <cellStyle name="Акцент4 2" xfId="46"/>
    <cellStyle name="Акцент4 3" xfId="47"/>
    <cellStyle name="Акцент5 2" xfId="48"/>
    <cellStyle name="Акцент5 3" xfId="49"/>
    <cellStyle name="Акцент6 2" xfId="50"/>
    <cellStyle name="Акцент6 3" xfId="51"/>
    <cellStyle name="Ввод  2" xfId="52"/>
    <cellStyle name="Ввод  3" xfId="53"/>
    <cellStyle name="Вывод 2" xfId="54"/>
    <cellStyle name="Вывод 3" xfId="55"/>
    <cellStyle name="Вычисление 2" xfId="56"/>
    <cellStyle name="Вычисление 3" xfId="57"/>
    <cellStyle name="Заголовок 1 2" xfId="58"/>
    <cellStyle name="Заголовок 1 3" xfId="59"/>
    <cellStyle name="Заголовок 2 2" xfId="60"/>
    <cellStyle name="Заголовок 2 3" xfId="61"/>
    <cellStyle name="Заголовок 3 2" xfId="62"/>
    <cellStyle name="Заголовок 3 3" xfId="63"/>
    <cellStyle name="Заголовок 4 2" xfId="64"/>
    <cellStyle name="Заголовок 4 3" xfId="65"/>
    <cellStyle name="Итог 2" xfId="66"/>
    <cellStyle name="Итог 3" xfId="67"/>
    <cellStyle name="Контрольная ячейка 2" xfId="68"/>
    <cellStyle name="Контрольная ячейка 3" xfId="69"/>
    <cellStyle name="Название 2" xfId="70"/>
    <cellStyle name="Название 3" xfId="71"/>
    <cellStyle name="Нейтральный 2" xfId="72"/>
    <cellStyle name="Нейтральный 3" xfId="73"/>
    <cellStyle name="Обычный" xfId="0" builtinId="0"/>
    <cellStyle name="Обычный 2" xfId="1"/>
    <cellStyle name="Обычный 3" xfId="74"/>
    <cellStyle name="Обычный 4" xfId="75"/>
    <cellStyle name="Плохой 2" xfId="76"/>
    <cellStyle name="Плохой 3" xfId="77"/>
    <cellStyle name="Пояснение 2" xfId="78"/>
    <cellStyle name="Пояснение 3" xfId="79"/>
    <cellStyle name="Примечание 2" xfId="80"/>
    <cellStyle name="Примечание 3" xfId="81"/>
    <cellStyle name="Связанная ячейка 2" xfId="82"/>
    <cellStyle name="Связанная ячейка 3" xfId="83"/>
    <cellStyle name="Текст предупреждения 2" xfId="84"/>
    <cellStyle name="Текст предупреждения 3" xfId="85"/>
    <cellStyle name="Финансовый 2" xfId="2"/>
    <cellStyle name="Хороший 2" xfId="86"/>
    <cellStyle name="Хороший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34"/>
  <sheetViews>
    <sheetView tabSelected="1" view="pageBreakPreview" topLeftCell="A19" zoomScale="70" zoomScaleNormal="70" zoomScaleSheetLayoutView="70" workbookViewId="0">
      <selection activeCell="R28" sqref="R28"/>
    </sheetView>
  </sheetViews>
  <sheetFormatPr defaultColWidth="9.140625" defaultRowHeight="15" x14ac:dyDescent="0.25"/>
  <cols>
    <col min="1" max="1" width="7" style="1" customWidth="1"/>
    <col min="2" max="2" width="8.7109375" style="1" customWidth="1"/>
    <col min="3" max="3" width="38.140625" style="1" customWidth="1"/>
    <col min="4" max="4" width="13.7109375" style="1" customWidth="1"/>
    <col min="5" max="5" width="10.42578125" style="1" customWidth="1"/>
    <col min="6" max="6" width="12.140625" style="1" customWidth="1"/>
    <col min="7" max="7" width="15.85546875" style="1" customWidth="1"/>
    <col min="8" max="8" width="14.5703125" style="1" customWidth="1"/>
    <col min="9" max="10" width="14.42578125" style="1" customWidth="1"/>
    <col min="11" max="11" width="13.28515625" style="10" customWidth="1"/>
    <col min="12" max="12" width="13.28515625" style="1" customWidth="1"/>
    <col min="13" max="13" width="10.42578125" style="1" customWidth="1"/>
    <col min="14" max="14" width="14.85546875" style="1" customWidth="1"/>
    <col min="15" max="15" width="12.7109375" style="1" customWidth="1"/>
    <col min="16" max="16" width="11.5703125" style="1" customWidth="1"/>
    <col min="17" max="17" width="15.5703125" style="1" customWidth="1"/>
    <col min="18" max="18" width="15.28515625" style="1" customWidth="1"/>
    <col min="19" max="19" width="11.85546875" style="4" customWidth="1"/>
    <col min="20" max="20" width="17.85546875" style="4" customWidth="1"/>
    <col min="21" max="21" width="12" style="1" customWidth="1"/>
    <col min="22" max="255" width="9.140625" style="1"/>
    <col min="256" max="256" width="7" style="1" customWidth="1"/>
    <col min="257" max="257" width="8.7109375" style="1" customWidth="1"/>
    <col min="258" max="258" width="36.7109375" style="1" customWidth="1"/>
    <col min="259" max="259" width="7.42578125" style="1" customWidth="1"/>
    <col min="260" max="260" width="10.42578125" style="1" customWidth="1"/>
    <col min="261" max="261" width="12.140625" style="1" customWidth="1"/>
    <col min="262" max="263" width="15.85546875" style="1" customWidth="1"/>
    <col min="264" max="264" width="12.42578125" style="1" customWidth="1"/>
    <col min="265" max="266" width="14.42578125" style="1" customWidth="1"/>
    <col min="267" max="268" width="13.28515625" style="1" customWidth="1"/>
    <col min="269" max="269" width="10.42578125" style="1" customWidth="1"/>
    <col min="270" max="270" width="11.85546875" style="1" customWidth="1"/>
    <col min="271" max="271" width="12.7109375" style="1" customWidth="1"/>
    <col min="272" max="272" width="11.5703125" style="1" customWidth="1"/>
    <col min="273" max="273" width="15.5703125" style="1" customWidth="1"/>
    <col min="274" max="274" width="15.28515625" style="1" customWidth="1"/>
    <col min="275" max="275" width="10.42578125" style="1" bestFit="1" customWidth="1"/>
    <col min="276" max="276" width="11.5703125" style="1" customWidth="1"/>
    <col min="277" max="277" width="9.140625" style="1" customWidth="1"/>
    <col min="278" max="511" width="9.140625" style="1"/>
    <col min="512" max="512" width="7" style="1" customWidth="1"/>
    <col min="513" max="513" width="8.7109375" style="1" customWidth="1"/>
    <col min="514" max="514" width="36.7109375" style="1" customWidth="1"/>
    <col min="515" max="515" width="7.42578125" style="1" customWidth="1"/>
    <col min="516" max="516" width="10.42578125" style="1" customWidth="1"/>
    <col min="517" max="517" width="12.140625" style="1" customWidth="1"/>
    <col min="518" max="519" width="15.85546875" style="1" customWidth="1"/>
    <col min="520" max="520" width="12.42578125" style="1" customWidth="1"/>
    <col min="521" max="522" width="14.42578125" style="1" customWidth="1"/>
    <col min="523" max="524" width="13.28515625" style="1" customWidth="1"/>
    <col min="525" max="525" width="10.42578125" style="1" customWidth="1"/>
    <col min="526" max="526" width="11.85546875" style="1" customWidth="1"/>
    <col min="527" max="527" width="12.7109375" style="1" customWidth="1"/>
    <col min="528" max="528" width="11.5703125" style="1" customWidth="1"/>
    <col min="529" max="529" width="15.5703125" style="1" customWidth="1"/>
    <col min="530" max="530" width="15.28515625" style="1" customWidth="1"/>
    <col min="531" max="531" width="10.42578125" style="1" bestFit="1" customWidth="1"/>
    <col min="532" max="532" width="11.5703125" style="1" customWidth="1"/>
    <col min="533" max="533" width="9.140625" style="1" customWidth="1"/>
    <col min="534" max="767" width="9.140625" style="1"/>
    <col min="768" max="768" width="7" style="1" customWidth="1"/>
    <col min="769" max="769" width="8.7109375" style="1" customWidth="1"/>
    <col min="770" max="770" width="36.7109375" style="1" customWidth="1"/>
    <col min="771" max="771" width="7.42578125" style="1" customWidth="1"/>
    <col min="772" max="772" width="10.42578125" style="1" customWidth="1"/>
    <col min="773" max="773" width="12.140625" style="1" customWidth="1"/>
    <col min="774" max="775" width="15.85546875" style="1" customWidth="1"/>
    <col min="776" max="776" width="12.42578125" style="1" customWidth="1"/>
    <col min="777" max="778" width="14.42578125" style="1" customWidth="1"/>
    <col min="779" max="780" width="13.28515625" style="1" customWidth="1"/>
    <col min="781" max="781" width="10.42578125" style="1" customWidth="1"/>
    <col min="782" max="782" width="11.85546875" style="1" customWidth="1"/>
    <col min="783" max="783" width="12.7109375" style="1" customWidth="1"/>
    <col min="784" max="784" width="11.5703125" style="1" customWidth="1"/>
    <col min="785" max="785" width="15.5703125" style="1" customWidth="1"/>
    <col min="786" max="786" width="15.28515625" style="1" customWidth="1"/>
    <col min="787" max="787" width="10.42578125" style="1" bestFit="1" customWidth="1"/>
    <col min="788" max="788" width="11.5703125" style="1" customWidth="1"/>
    <col min="789" max="789" width="9.140625" style="1" customWidth="1"/>
    <col min="790" max="1023" width="9.140625" style="1"/>
    <col min="1024" max="1024" width="7" style="1" customWidth="1"/>
    <col min="1025" max="1025" width="8.7109375" style="1" customWidth="1"/>
    <col min="1026" max="1026" width="36.7109375" style="1" customWidth="1"/>
    <col min="1027" max="1027" width="7.42578125" style="1" customWidth="1"/>
    <col min="1028" max="1028" width="10.42578125" style="1" customWidth="1"/>
    <col min="1029" max="1029" width="12.140625" style="1" customWidth="1"/>
    <col min="1030" max="1031" width="15.85546875" style="1" customWidth="1"/>
    <col min="1032" max="1032" width="12.42578125" style="1" customWidth="1"/>
    <col min="1033" max="1034" width="14.42578125" style="1" customWidth="1"/>
    <col min="1035" max="1036" width="13.28515625" style="1" customWidth="1"/>
    <col min="1037" max="1037" width="10.42578125" style="1" customWidth="1"/>
    <col min="1038" max="1038" width="11.85546875" style="1" customWidth="1"/>
    <col min="1039" max="1039" width="12.7109375" style="1" customWidth="1"/>
    <col min="1040" max="1040" width="11.5703125" style="1" customWidth="1"/>
    <col min="1041" max="1041" width="15.5703125" style="1" customWidth="1"/>
    <col min="1042" max="1042" width="15.28515625" style="1" customWidth="1"/>
    <col min="1043" max="1043" width="10.42578125" style="1" bestFit="1" customWidth="1"/>
    <col min="1044" max="1044" width="11.5703125" style="1" customWidth="1"/>
    <col min="1045" max="1045" width="9.140625" style="1" customWidth="1"/>
    <col min="1046" max="1279" width="9.140625" style="1"/>
    <col min="1280" max="1280" width="7" style="1" customWidth="1"/>
    <col min="1281" max="1281" width="8.7109375" style="1" customWidth="1"/>
    <col min="1282" max="1282" width="36.7109375" style="1" customWidth="1"/>
    <col min="1283" max="1283" width="7.42578125" style="1" customWidth="1"/>
    <col min="1284" max="1284" width="10.42578125" style="1" customWidth="1"/>
    <col min="1285" max="1285" width="12.140625" style="1" customWidth="1"/>
    <col min="1286" max="1287" width="15.85546875" style="1" customWidth="1"/>
    <col min="1288" max="1288" width="12.42578125" style="1" customWidth="1"/>
    <col min="1289" max="1290" width="14.42578125" style="1" customWidth="1"/>
    <col min="1291" max="1292" width="13.28515625" style="1" customWidth="1"/>
    <col min="1293" max="1293" width="10.42578125" style="1" customWidth="1"/>
    <col min="1294" max="1294" width="11.85546875" style="1" customWidth="1"/>
    <col min="1295" max="1295" width="12.7109375" style="1" customWidth="1"/>
    <col min="1296" max="1296" width="11.5703125" style="1" customWidth="1"/>
    <col min="1297" max="1297" width="15.5703125" style="1" customWidth="1"/>
    <col min="1298" max="1298" width="15.28515625" style="1" customWidth="1"/>
    <col min="1299" max="1299" width="10.42578125" style="1" bestFit="1" customWidth="1"/>
    <col min="1300" max="1300" width="11.5703125" style="1" customWidth="1"/>
    <col min="1301" max="1301" width="9.140625" style="1" customWidth="1"/>
    <col min="1302" max="1535" width="9.140625" style="1"/>
    <col min="1536" max="1536" width="7" style="1" customWidth="1"/>
    <col min="1537" max="1537" width="8.7109375" style="1" customWidth="1"/>
    <col min="1538" max="1538" width="36.7109375" style="1" customWidth="1"/>
    <col min="1539" max="1539" width="7.42578125" style="1" customWidth="1"/>
    <col min="1540" max="1540" width="10.42578125" style="1" customWidth="1"/>
    <col min="1541" max="1541" width="12.140625" style="1" customWidth="1"/>
    <col min="1542" max="1543" width="15.85546875" style="1" customWidth="1"/>
    <col min="1544" max="1544" width="12.42578125" style="1" customWidth="1"/>
    <col min="1545" max="1546" width="14.42578125" style="1" customWidth="1"/>
    <col min="1547" max="1548" width="13.28515625" style="1" customWidth="1"/>
    <col min="1549" max="1549" width="10.42578125" style="1" customWidth="1"/>
    <col min="1550" max="1550" width="11.85546875" style="1" customWidth="1"/>
    <col min="1551" max="1551" width="12.7109375" style="1" customWidth="1"/>
    <col min="1552" max="1552" width="11.5703125" style="1" customWidth="1"/>
    <col min="1553" max="1553" width="15.5703125" style="1" customWidth="1"/>
    <col min="1554" max="1554" width="15.28515625" style="1" customWidth="1"/>
    <col min="1555" max="1555" width="10.42578125" style="1" bestFit="1" customWidth="1"/>
    <col min="1556" max="1556" width="11.5703125" style="1" customWidth="1"/>
    <col min="1557" max="1557" width="9.140625" style="1" customWidth="1"/>
    <col min="1558" max="1791" width="9.140625" style="1"/>
    <col min="1792" max="1792" width="7" style="1" customWidth="1"/>
    <col min="1793" max="1793" width="8.7109375" style="1" customWidth="1"/>
    <col min="1794" max="1794" width="36.7109375" style="1" customWidth="1"/>
    <col min="1795" max="1795" width="7.42578125" style="1" customWidth="1"/>
    <col min="1796" max="1796" width="10.42578125" style="1" customWidth="1"/>
    <col min="1797" max="1797" width="12.140625" style="1" customWidth="1"/>
    <col min="1798" max="1799" width="15.85546875" style="1" customWidth="1"/>
    <col min="1800" max="1800" width="12.42578125" style="1" customWidth="1"/>
    <col min="1801" max="1802" width="14.42578125" style="1" customWidth="1"/>
    <col min="1803" max="1804" width="13.28515625" style="1" customWidth="1"/>
    <col min="1805" max="1805" width="10.42578125" style="1" customWidth="1"/>
    <col min="1806" max="1806" width="11.85546875" style="1" customWidth="1"/>
    <col min="1807" max="1807" width="12.7109375" style="1" customWidth="1"/>
    <col min="1808" max="1808" width="11.5703125" style="1" customWidth="1"/>
    <col min="1809" max="1809" width="15.5703125" style="1" customWidth="1"/>
    <col min="1810" max="1810" width="15.28515625" style="1" customWidth="1"/>
    <col min="1811" max="1811" width="10.42578125" style="1" bestFit="1" customWidth="1"/>
    <col min="1812" max="1812" width="11.5703125" style="1" customWidth="1"/>
    <col min="1813" max="1813" width="9.140625" style="1" customWidth="1"/>
    <col min="1814" max="2047" width="9.140625" style="1"/>
    <col min="2048" max="2048" width="7" style="1" customWidth="1"/>
    <col min="2049" max="2049" width="8.7109375" style="1" customWidth="1"/>
    <col min="2050" max="2050" width="36.7109375" style="1" customWidth="1"/>
    <col min="2051" max="2051" width="7.42578125" style="1" customWidth="1"/>
    <col min="2052" max="2052" width="10.42578125" style="1" customWidth="1"/>
    <col min="2053" max="2053" width="12.140625" style="1" customWidth="1"/>
    <col min="2054" max="2055" width="15.85546875" style="1" customWidth="1"/>
    <col min="2056" max="2056" width="12.42578125" style="1" customWidth="1"/>
    <col min="2057" max="2058" width="14.42578125" style="1" customWidth="1"/>
    <col min="2059" max="2060" width="13.28515625" style="1" customWidth="1"/>
    <col min="2061" max="2061" width="10.42578125" style="1" customWidth="1"/>
    <col min="2062" max="2062" width="11.85546875" style="1" customWidth="1"/>
    <col min="2063" max="2063" width="12.7109375" style="1" customWidth="1"/>
    <col min="2064" max="2064" width="11.5703125" style="1" customWidth="1"/>
    <col min="2065" max="2065" width="15.5703125" style="1" customWidth="1"/>
    <col min="2066" max="2066" width="15.28515625" style="1" customWidth="1"/>
    <col min="2067" max="2067" width="10.42578125" style="1" bestFit="1" customWidth="1"/>
    <col min="2068" max="2068" width="11.5703125" style="1" customWidth="1"/>
    <col min="2069" max="2069" width="9.140625" style="1" customWidth="1"/>
    <col min="2070" max="2303" width="9.140625" style="1"/>
    <col min="2304" max="2304" width="7" style="1" customWidth="1"/>
    <col min="2305" max="2305" width="8.7109375" style="1" customWidth="1"/>
    <col min="2306" max="2306" width="36.7109375" style="1" customWidth="1"/>
    <col min="2307" max="2307" width="7.42578125" style="1" customWidth="1"/>
    <col min="2308" max="2308" width="10.42578125" style="1" customWidth="1"/>
    <col min="2309" max="2309" width="12.140625" style="1" customWidth="1"/>
    <col min="2310" max="2311" width="15.85546875" style="1" customWidth="1"/>
    <col min="2312" max="2312" width="12.42578125" style="1" customWidth="1"/>
    <col min="2313" max="2314" width="14.42578125" style="1" customWidth="1"/>
    <col min="2315" max="2316" width="13.28515625" style="1" customWidth="1"/>
    <col min="2317" max="2317" width="10.42578125" style="1" customWidth="1"/>
    <col min="2318" max="2318" width="11.85546875" style="1" customWidth="1"/>
    <col min="2319" max="2319" width="12.7109375" style="1" customWidth="1"/>
    <col min="2320" max="2320" width="11.5703125" style="1" customWidth="1"/>
    <col min="2321" max="2321" width="15.5703125" style="1" customWidth="1"/>
    <col min="2322" max="2322" width="15.28515625" style="1" customWidth="1"/>
    <col min="2323" max="2323" width="10.42578125" style="1" bestFit="1" customWidth="1"/>
    <col min="2324" max="2324" width="11.5703125" style="1" customWidth="1"/>
    <col min="2325" max="2325" width="9.140625" style="1" customWidth="1"/>
    <col min="2326" max="2559" width="9.140625" style="1"/>
    <col min="2560" max="2560" width="7" style="1" customWidth="1"/>
    <col min="2561" max="2561" width="8.7109375" style="1" customWidth="1"/>
    <col min="2562" max="2562" width="36.7109375" style="1" customWidth="1"/>
    <col min="2563" max="2563" width="7.42578125" style="1" customWidth="1"/>
    <col min="2564" max="2564" width="10.42578125" style="1" customWidth="1"/>
    <col min="2565" max="2565" width="12.140625" style="1" customWidth="1"/>
    <col min="2566" max="2567" width="15.85546875" style="1" customWidth="1"/>
    <col min="2568" max="2568" width="12.42578125" style="1" customWidth="1"/>
    <col min="2569" max="2570" width="14.42578125" style="1" customWidth="1"/>
    <col min="2571" max="2572" width="13.28515625" style="1" customWidth="1"/>
    <col min="2573" max="2573" width="10.42578125" style="1" customWidth="1"/>
    <col min="2574" max="2574" width="11.85546875" style="1" customWidth="1"/>
    <col min="2575" max="2575" width="12.7109375" style="1" customWidth="1"/>
    <col min="2576" max="2576" width="11.5703125" style="1" customWidth="1"/>
    <col min="2577" max="2577" width="15.5703125" style="1" customWidth="1"/>
    <col min="2578" max="2578" width="15.28515625" style="1" customWidth="1"/>
    <col min="2579" max="2579" width="10.42578125" style="1" bestFit="1" customWidth="1"/>
    <col min="2580" max="2580" width="11.5703125" style="1" customWidth="1"/>
    <col min="2581" max="2581" width="9.140625" style="1" customWidth="1"/>
    <col min="2582" max="2815" width="9.140625" style="1"/>
    <col min="2816" max="2816" width="7" style="1" customWidth="1"/>
    <col min="2817" max="2817" width="8.7109375" style="1" customWidth="1"/>
    <col min="2818" max="2818" width="36.7109375" style="1" customWidth="1"/>
    <col min="2819" max="2819" width="7.42578125" style="1" customWidth="1"/>
    <col min="2820" max="2820" width="10.42578125" style="1" customWidth="1"/>
    <col min="2821" max="2821" width="12.140625" style="1" customWidth="1"/>
    <col min="2822" max="2823" width="15.85546875" style="1" customWidth="1"/>
    <col min="2824" max="2824" width="12.42578125" style="1" customWidth="1"/>
    <col min="2825" max="2826" width="14.42578125" style="1" customWidth="1"/>
    <col min="2827" max="2828" width="13.28515625" style="1" customWidth="1"/>
    <col min="2829" max="2829" width="10.42578125" style="1" customWidth="1"/>
    <col min="2830" max="2830" width="11.85546875" style="1" customWidth="1"/>
    <col min="2831" max="2831" width="12.7109375" style="1" customWidth="1"/>
    <col min="2832" max="2832" width="11.5703125" style="1" customWidth="1"/>
    <col min="2833" max="2833" width="15.5703125" style="1" customWidth="1"/>
    <col min="2834" max="2834" width="15.28515625" style="1" customWidth="1"/>
    <col min="2835" max="2835" width="10.42578125" style="1" bestFit="1" customWidth="1"/>
    <col min="2836" max="2836" width="11.5703125" style="1" customWidth="1"/>
    <col min="2837" max="2837" width="9.140625" style="1" customWidth="1"/>
    <col min="2838" max="3071" width="9.140625" style="1"/>
    <col min="3072" max="3072" width="7" style="1" customWidth="1"/>
    <col min="3073" max="3073" width="8.7109375" style="1" customWidth="1"/>
    <col min="3074" max="3074" width="36.7109375" style="1" customWidth="1"/>
    <col min="3075" max="3075" width="7.42578125" style="1" customWidth="1"/>
    <col min="3076" max="3076" width="10.42578125" style="1" customWidth="1"/>
    <col min="3077" max="3077" width="12.140625" style="1" customWidth="1"/>
    <col min="3078" max="3079" width="15.85546875" style="1" customWidth="1"/>
    <col min="3080" max="3080" width="12.42578125" style="1" customWidth="1"/>
    <col min="3081" max="3082" width="14.42578125" style="1" customWidth="1"/>
    <col min="3083" max="3084" width="13.28515625" style="1" customWidth="1"/>
    <col min="3085" max="3085" width="10.42578125" style="1" customWidth="1"/>
    <col min="3086" max="3086" width="11.85546875" style="1" customWidth="1"/>
    <col min="3087" max="3087" width="12.7109375" style="1" customWidth="1"/>
    <col min="3088" max="3088" width="11.5703125" style="1" customWidth="1"/>
    <col min="3089" max="3089" width="15.5703125" style="1" customWidth="1"/>
    <col min="3090" max="3090" width="15.28515625" style="1" customWidth="1"/>
    <col min="3091" max="3091" width="10.42578125" style="1" bestFit="1" customWidth="1"/>
    <col min="3092" max="3092" width="11.5703125" style="1" customWidth="1"/>
    <col min="3093" max="3093" width="9.140625" style="1" customWidth="1"/>
    <col min="3094" max="3327" width="9.140625" style="1"/>
    <col min="3328" max="3328" width="7" style="1" customWidth="1"/>
    <col min="3329" max="3329" width="8.7109375" style="1" customWidth="1"/>
    <col min="3330" max="3330" width="36.7109375" style="1" customWidth="1"/>
    <col min="3331" max="3331" width="7.42578125" style="1" customWidth="1"/>
    <col min="3332" max="3332" width="10.42578125" style="1" customWidth="1"/>
    <col min="3333" max="3333" width="12.140625" style="1" customWidth="1"/>
    <col min="3334" max="3335" width="15.85546875" style="1" customWidth="1"/>
    <col min="3336" max="3336" width="12.42578125" style="1" customWidth="1"/>
    <col min="3337" max="3338" width="14.42578125" style="1" customWidth="1"/>
    <col min="3339" max="3340" width="13.28515625" style="1" customWidth="1"/>
    <col min="3341" max="3341" width="10.42578125" style="1" customWidth="1"/>
    <col min="3342" max="3342" width="11.85546875" style="1" customWidth="1"/>
    <col min="3343" max="3343" width="12.7109375" style="1" customWidth="1"/>
    <col min="3344" max="3344" width="11.5703125" style="1" customWidth="1"/>
    <col min="3345" max="3345" width="15.5703125" style="1" customWidth="1"/>
    <col min="3346" max="3346" width="15.28515625" style="1" customWidth="1"/>
    <col min="3347" max="3347" width="10.42578125" style="1" bestFit="1" customWidth="1"/>
    <col min="3348" max="3348" width="11.5703125" style="1" customWidth="1"/>
    <col min="3349" max="3349" width="9.140625" style="1" customWidth="1"/>
    <col min="3350" max="3583" width="9.140625" style="1"/>
    <col min="3584" max="3584" width="7" style="1" customWidth="1"/>
    <col min="3585" max="3585" width="8.7109375" style="1" customWidth="1"/>
    <col min="3586" max="3586" width="36.7109375" style="1" customWidth="1"/>
    <col min="3587" max="3587" width="7.42578125" style="1" customWidth="1"/>
    <col min="3588" max="3588" width="10.42578125" style="1" customWidth="1"/>
    <col min="3589" max="3589" width="12.140625" style="1" customWidth="1"/>
    <col min="3590" max="3591" width="15.85546875" style="1" customWidth="1"/>
    <col min="3592" max="3592" width="12.42578125" style="1" customWidth="1"/>
    <col min="3593" max="3594" width="14.42578125" style="1" customWidth="1"/>
    <col min="3595" max="3596" width="13.28515625" style="1" customWidth="1"/>
    <col min="3597" max="3597" width="10.42578125" style="1" customWidth="1"/>
    <col min="3598" max="3598" width="11.85546875" style="1" customWidth="1"/>
    <col min="3599" max="3599" width="12.7109375" style="1" customWidth="1"/>
    <col min="3600" max="3600" width="11.5703125" style="1" customWidth="1"/>
    <col min="3601" max="3601" width="15.5703125" style="1" customWidth="1"/>
    <col min="3602" max="3602" width="15.28515625" style="1" customWidth="1"/>
    <col min="3603" max="3603" width="10.42578125" style="1" bestFit="1" customWidth="1"/>
    <col min="3604" max="3604" width="11.5703125" style="1" customWidth="1"/>
    <col min="3605" max="3605" width="9.140625" style="1" customWidth="1"/>
    <col min="3606" max="3839" width="9.140625" style="1"/>
    <col min="3840" max="3840" width="7" style="1" customWidth="1"/>
    <col min="3841" max="3841" width="8.7109375" style="1" customWidth="1"/>
    <col min="3842" max="3842" width="36.7109375" style="1" customWidth="1"/>
    <col min="3843" max="3843" width="7.42578125" style="1" customWidth="1"/>
    <col min="3844" max="3844" width="10.42578125" style="1" customWidth="1"/>
    <col min="3845" max="3845" width="12.140625" style="1" customWidth="1"/>
    <col min="3846" max="3847" width="15.85546875" style="1" customWidth="1"/>
    <col min="3848" max="3848" width="12.42578125" style="1" customWidth="1"/>
    <col min="3849" max="3850" width="14.42578125" style="1" customWidth="1"/>
    <col min="3851" max="3852" width="13.28515625" style="1" customWidth="1"/>
    <col min="3853" max="3853" width="10.42578125" style="1" customWidth="1"/>
    <col min="3854" max="3854" width="11.85546875" style="1" customWidth="1"/>
    <col min="3855" max="3855" width="12.7109375" style="1" customWidth="1"/>
    <col min="3856" max="3856" width="11.5703125" style="1" customWidth="1"/>
    <col min="3857" max="3857" width="15.5703125" style="1" customWidth="1"/>
    <col min="3858" max="3858" width="15.28515625" style="1" customWidth="1"/>
    <col min="3859" max="3859" width="10.42578125" style="1" bestFit="1" customWidth="1"/>
    <col min="3860" max="3860" width="11.5703125" style="1" customWidth="1"/>
    <col min="3861" max="3861" width="9.140625" style="1" customWidth="1"/>
    <col min="3862" max="4095" width="9.140625" style="1"/>
    <col min="4096" max="4096" width="7" style="1" customWidth="1"/>
    <col min="4097" max="4097" width="8.7109375" style="1" customWidth="1"/>
    <col min="4098" max="4098" width="36.7109375" style="1" customWidth="1"/>
    <col min="4099" max="4099" width="7.42578125" style="1" customWidth="1"/>
    <col min="4100" max="4100" width="10.42578125" style="1" customWidth="1"/>
    <col min="4101" max="4101" width="12.140625" style="1" customWidth="1"/>
    <col min="4102" max="4103" width="15.85546875" style="1" customWidth="1"/>
    <col min="4104" max="4104" width="12.42578125" style="1" customWidth="1"/>
    <col min="4105" max="4106" width="14.42578125" style="1" customWidth="1"/>
    <col min="4107" max="4108" width="13.28515625" style="1" customWidth="1"/>
    <col min="4109" max="4109" width="10.42578125" style="1" customWidth="1"/>
    <col min="4110" max="4110" width="11.85546875" style="1" customWidth="1"/>
    <col min="4111" max="4111" width="12.7109375" style="1" customWidth="1"/>
    <col min="4112" max="4112" width="11.5703125" style="1" customWidth="1"/>
    <col min="4113" max="4113" width="15.5703125" style="1" customWidth="1"/>
    <col min="4114" max="4114" width="15.28515625" style="1" customWidth="1"/>
    <col min="4115" max="4115" width="10.42578125" style="1" bestFit="1" customWidth="1"/>
    <col min="4116" max="4116" width="11.5703125" style="1" customWidth="1"/>
    <col min="4117" max="4117" width="9.140625" style="1" customWidth="1"/>
    <col min="4118" max="4351" width="9.140625" style="1"/>
    <col min="4352" max="4352" width="7" style="1" customWidth="1"/>
    <col min="4353" max="4353" width="8.7109375" style="1" customWidth="1"/>
    <col min="4354" max="4354" width="36.7109375" style="1" customWidth="1"/>
    <col min="4355" max="4355" width="7.42578125" style="1" customWidth="1"/>
    <col min="4356" max="4356" width="10.42578125" style="1" customWidth="1"/>
    <col min="4357" max="4357" width="12.140625" style="1" customWidth="1"/>
    <col min="4358" max="4359" width="15.85546875" style="1" customWidth="1"/>
    <col min="4360" max="4360" width="12.42578125" style="1" customWidth="1"/>
    <col min="4361" max="4362" width="14.42578125" style="1" customWidth="1"/>
    <col min="4363" max="4364" width="13.28515625" style="1" customWidth="1"/>
    <col min="4365" max="4365" width="10.42578125" style="1" customWidth="1"/>
    <col min="4366" max="4366" width="11.85546875" style="1" customWidth="1"/>
    <col min="4367" max="4367" width="12.7109375" style="1" customWidth="1"/>
    <col min="4368" max="4368" width="11.5703125" style="1" customWidth="1"/>
    <col min="4369" max="4369" width="15.5703125" style="1" customWidth="1"/>
    <col min="4370" max="4370" width="15.28515625" style="1" customWidth="1"/>
    <col min="4371" max="4371" width="10.42578125" style="1" bestFit="1" customWidth="1"/>
    <col min="4372" max="4372" width="11.5703125" style="1" customWidth="1"/>
    <col min="4373" max="4373" width="9.140625" style="1" customWidth="1"/>
    <col min="4374" max="4607" width="9.140625" style="1"/>
    <col min="4608" max="4608" width="7" style="1" customWidth="1"/>
    <col min="4609" max="4609" width="8.7109375" style="1" customWidth="1"/>
    <col min="4610" max="4610" width="36.7109375" style="1" customWidth="1"/>
    <col min="4611" max="4611" width="7.42578125" style="1" customWidth="1"/>
    <col min="4612" max="4612" width="10.42578125" style="1" customWidth="1"/>
    <col min="4613" max="4613" width="12.140625" style="1" customWidth="1"/>
    <col min="4614" max="4615" width="15.85546875" style="1" customWidth="1"/>
    <col min="4616" max="4616" width="12.42578125" style="1" customWidth="1"/>
    <col min="4617" max="4618" width="14.42578125" style="1" customWidth="1"/>
    <col min="4619" max="4620" width="13.28515625" style="1" customWidth="1"/>
    <col min="4621" max="4621" width="10.42578125" style="1" customWidth="1"/>
    <col min="4622" max="4622" width="11.85546875" style="1" customWidth="1"/>
    <col min="4623" max="4623" width="12.7109375" style="1" customWidth="1"/>
    <col min="4624" max="4624" width="11.5703125" style="1" customWidth="1"/>
    <col min="4625" max="4625" width="15.5703125" style="1" customWidth="1"/>
    <col min="4626" max="4626" width="15.28515625" style="1" customWidth="1"/>
    <col min="4627" max="4627" width="10.42578125" style="1" bestFit="1" customWidth="1"/>
    <col min="4628" max="4628" width="11.5703125" style="1" customWidth="1"/>
    <col min="4629" max="4629" width="9.140625" style="1" customWidth="1"/>
    <col min="4630" max="4863" width="9.140625" style="1"/>
    <col min="4864" max="4864" width="7" style="1" customWidth="1"/>
    <col min="4865" max="4865" width="8.7109375" style="1" customWidth="1"/>
    <col min="4866" max="4866" width="36.7109375" style="1" customWidth="1"/>
    <col min="4867" max="4867" width="7.42578125" style="1" customWidth="1"/>
    <col min="4868" max="4868" width="10.42578125" style="1" customWidth="1"/>
    <col min="4869" max="4869" width="12.140625" style="1" customWidth="1"/>
    <col min="4870" max="4871" width="15.85546875" style="1" customWidth="1"/>
    <col min="4872" max="4872" width="12.42578125" style="1" customWidth="1"/>
    <col min="4873" max="4874" width="14.42578125" style="1" customWidth="1"/>
    <col min="4875" max="4876" width="13.28515625" style="1" customWidth="1"/>
    <col min="4877" max="4877" width="10.42578125" style="1" customWidth="1"/>
    <col min="4878" max="4878" width="11.85546875" style="1" customWidth="1"/>
    <col min="4879" max="4879" width="12.7109375" style="1" customWidth="1"/>
    <col min="4880" max="4880" width="11.5703125" style="1" customWidth="1"/>
    <col min="4881" max="4881" width="15.5703125" style="1" customWidth="1"/>
    <col min="4882" max="4882" width="15.28515625" style="1" customWidth="1"/>
    <col min="4883" max="4883" width="10.42578125" style="1" bestFit="1" customWidth="1"/>
    <col min="4884" max="4884" width="11.5703125" style="1" customWidth="1"/>
    <col min="4885" max="4885" width="9.140625" style="1" customWidth="1"/>
    <col min="4886" max="5119" width="9.140625" style="1"/>
    <col min="5120" max="5120" width="7" style="1" customWidth="1"/>
    <col min="5121" max="5121" width="8.7109375" style="1" customWidth="1"/>
    <col min="5122" max="5122" width="36.7109375" style="1" customWidth="1"/>
    <col min="5123" max="5123" width="7.42578125" style="1" customWidth="1"/>
    <col min="5124" max="5124" width="10.42578125" style="1" customWidth="1"/>
    <col min="5125" max="5125" width="12.140625" style="1" customWidth="1"/>
    <col min="5126" max="5127" width="15.85546875" style="1" customWidth="1"/>
    <col min="5128" max="5128" width="12.42578125" style="1" customWidth="1"/>
    <col min="5129" max="5130" width="14.42578125" style="1" customWidth="1"/>
    <col min="5131" max="5132" width="13.28515625" style="1" customWidth="1"/>
    <col min="5133" max="5133" width="10.42578125" style="1" customWidth="1"/>
    <col min="5134" max="5134" width="11.85546875" style="1" customWidth="1"/>
    <col min="5135" max="5135" width="12.7109375" style="1" customWidth="1"/>
    <col min="5136" max="5136" width="11.5703125" style="1" customWidth="1"/>
    <col min="5137" max="5137" width="15.5703125" style="1" customWidth="1"/>
    <col min="5138" max="5138" width="15.28515625" style="1" customWidth="1"/>
    <col min="5139" max="5139" width="10.42578125" style="1" bestFit="1" customWidth="1"/>
    <col min="5140" max="5140" width="11.5703125" style="1" customWidth="1"/>
    <col min="5141" max="5141" width="9.140625" style="1" customWidth="1"/>
    <col min="5142" max="5375" width="9.140625" style="1"/>
    <col min="5376" max="5376" width="7" style="1" customWidth="1"/>
    <col min="5377" max="5377" width="8.7109375" style="1" customWidth="1"/>
    <col min="5378" max="5378" width="36.7109375" style="1" customWidth="1"/>
    <col min="5379" max="5379" width="7.42578125" style="1" customWidth="1"/>
    <col min="5380" max="5380" width="10.42578125" style="1" customWidth="1"/>
    <col min="5381" max="5381" width="12.140625" style="1" customWidth="1"/>
    <col min="5382" max="5383" width="15.85546875" style="1" customWidth="1"/>
    <col min="5384" max="5384" width="12.42578125" style="1" customWidth="1"/>
    <col min="5385" max="5386" width="14.42578125" style="1" customWidth="1"/>
    <col min="5387" max="5388" width="13.28515625" style="1" customWidth="1"/>
    <col min="5389" max="5389" width="10.42578125" style="1" customWidth="1"/>
    <col min="5390" max="5390" width="11.85546875" style="1" customWidth="1"/>
    <col min="5391" max="5391" width="12.7109375" style="1" customWidth="1"/>
    <col min="5392" max="5392" width="11.5703125" style="1" customWidth="1"/>
    <col min="5393" max="5393" width="15.5703125" style="1" customWidth="1"/>
    <col min="5394" max="5394" width="15.28515625" style="1" customWidth="1"/>
    <col min="5395" max="5395" width="10.42578125" style="1" bestFit="1" customWidth="1"/>
    <col min="5396" max="5396" width="11.5703125" style="1" customWidth="1"/>
    <col min="5397" max="5397" width="9.140625" style="1" customWidth="1"/>
    <col min="5398" max="5631" width="9.140625" style="1"/>
    <col min="5632" max="5632" width="7" style="1" customWidth="1"/>
    <col min="5633" max="5633" width="8.7109375" style="1" customWidth="1"/>
    <col min="5634" max="5634" width="36.7109375" style="1" customWidth="1"/>
    <col min="5635" max="5635" width="7.42578125" style="1" customWidth="1"/>
    <col min="5636" max="5636" width="10.42578125" style="1" customWidth="1"/>
    <col min="5637" max="5637" width="12.140625" style="1" customWidth="1"/>
    <col min="5638" max="5639" width="15.85546875" style="1" customWidth="1"/>
    <col min="5640" max="5640" width="12.42578125" style="1" customWidth="1"/>
    <col min="5641" max="5642" width="14.42578125" style="1" customWidth="1"/>
    <col min="5643" max="5644" width="13.28515625" style="1" customWidth="1"/>
    <col min="5645" max="5645" width="10.42578125" style="1" customWidth="1"/>
    <col min="5646" max="5646" width="11.85546875" style="1" customWidth="1"/>
    <col min="5647" max="5647" width="12.7109375" style="1" customWidth="1"/>
    <col min="5648" max="5648" width="11.5703125" style="1" customWidth="1"/>
    <col min="5649" max="5649" width="15.5703125" style="1" customWidth="1"/>
    <col min="5650" max="5650" width="15.28515625" style="1" customWidth="1"/>
    <col min="5651" max="5651" width="10.42578125" style="1" bestFit="1" customWidth="1"/>
    <col min="5652" max="5652" width="11.5703125" style="1" customWidth="1"/>
    <col min="5653" max="5653" width="9.140625" style="1" customWidth="1"/>
    <col min="5654" max="5887" width="9.140625" style="1"/>
    <col min="5888" max="5888" width="7" style="1" customWidth="1"/>
    <col min="5889" max="5889" width="8.7109375" style="1" customWidth="1"/>
    <col min="5890" max="5890" width="36.7109375" style="1" customWidth="1"/>
    <col min="5891" max="5891" width="7.42578125" style="1" customWidth="1"/>
    <col min="5892" max="5892" width="10.42578125" style="1" customWidth="1"/>
    <col min="5893" max="5893" width="12.140625" style="1" customWidth="1"/>
    <col min="5894" max="5895" width="15.85546875" style="1" customWidth="1"/>
    <col min="5896" max="5896" width="12.42578125" style="1" customWidth="1"/>
    <col min="5897" max="5898" width="14.42578125" style="1" customWidth="1"/>
    <col min="5899" max="5900" width="13.28515625" style="1" customWidth="1"/>
    <col min="5901" max="5901" width="10.42578125" style="1" customWidth="1"/>
    <col min="5902" max="5902" width="11.85546875" style="1" customWidth="1"/>
    <col min="5903" max="5903" width="12.7109375" style="1" customWidth="1"/>
    <col min="5904" max="5904" width="11.5703125" style="1" customWidth="1"/>
    <col min="5905" max="5905" width="15.5703125" style="1" customWidth="1"/>
    <col min="5906" max="5906" width="15.28515625" style="1" customWidth="1"/>
    <col min="5907" max="5907" width="10.42578125" style="1" bestFit="1" customWidth="1"/>
    <col min="5908" max="5908" width="11.5703125" style="1" customWidth="1"/>
    <col min="5909" max="5909" width="9.140625" style="1" customWidth="1"/>
    <col min="5910" max="6143" width="9.140625" style="1"/>
    <col min="6144" max="6144" width="7" style="1" customWidth="1"/>
    <col min="6145" max="6145" width="8.7109375" style="1" customWidth="1"/>
    <col min="6146" max="6146" width="36.7109375" style="1" customWidth="1"/>
    <col min="6147" max="6147" width="7.42578125" style="1" customWidth="1"/>
    <col min="6148" max="6148" width="10.42578125" style="1" customWidth="1"/>
    <col min="6149" max="6149" width="12.140625" style="1" customWidth="1"/>
    <col min="6150" max="6151" width="15.85546875" style="1" customWidth="1"/>
    <col min="6152" max="6152" width="12.42578125" style="1" customWidth="1"/>
    <col min="6153" max="6154" width="14.42578125" style="1" customWidth="1"/>
    <col min="6155" max="6156" width="13.28515625" style="1" customWidth="1"/>
    <col min="6157" max="6157" width="10.42578125" style="1" customWidth="1"/>
    <col min="6158" max="6158" width="11.85546875" style="1" customWidth="1"/>
    <col min="6159" max="6159" width="12.7109375" style="1" customWidth="1"/>
    <col min="6160" max="6160" width="11.5703125" style="1" customWidth="1"/>
    <col min="6161" max="6161" width="15.5703125" style="1" customWidth="1"/>
    <col min="6162" max="6162" width="15.28515625" style="1" customWidth="1"/>
    <col min="6163" max="6163" width="10.42578125" style="1" bestFit="1" customWidth="1"/>
    <col min="6164" max="6164" width="11.5703125" style="1" customWidth="1"/>
    <col min="6165" max="6165" width="9.140625" style="1" customWidth="1"/>
    <col min="6166" max="6399" width="9.140625" style="1"/>
    <col min="6400" max="6400" width="7" style="1" customWidth="1"/>
    <col min="6401" max="6401" width="8.7109375" style="1" customWidth="1"/>
    <col min="6402" max="6402" width="36.7109375" style="1" customWidth="1"/>
    <col min="6403" max="6403" width="7.42578125" style="1" customWidth="1"/>
    <col min="6404" max="6404" width="10.42578125" style="1" customWidth="1"/>
    <col min="6405" max="6405" width="12.140625" style="1" customWidth="1"/>
    <col min="6406" max="6407" width="15.85546875" style="1" customWidth="1"/>
    <col min="6408" max="6408" width="12.42578125" style="1" customWidth="1"/>
    <col min="6409" max="6410" width="14.42578125" style="1" customWidth="1"/>
    <col min="6411" max="6412" width="13.28515625" style="1" customWidth="1"/>
    <col min="6413" max="6413" width="10.42578125" style="1" customWidth="1"/>
    <col min="6414" max="6414" width="11.85546875" style="1" customWidth="1"/>
    <col min="6415" max="6415" width="12.7109375" style="1" customWidth="1"/>
    <col min="6416" max="6416" width="11.5703125" style="1" customWidth="1"/>
    <col min="6417" max="6417" width="15.5703125" style="1" customWidth="1"/>
    <col min="6418" max="6418" width="15.28515625" style="1" customWidth="1"/>
    <col min="6419" max="6419" width="10.42578125" style="1" bestFit="1" customWidth="1"/>
    <col min="6420" max="6420" width="11.5703125" style="1" customWidth="1"/>
    <col min="6421" max="6421" width="9.140625" style="1" customWidth="1"/>
    <col min="6422" max="6655" width="9.140625" style="1"/>
    <col min="6656" max="6656" width="7" style="1" customWidth="1"/>
    <col min="6657" max="6657" width="8.7109375" style="1" customWidth="1"/>
    <col min="6658" max="6658" width="36.7109375" style="1" customWidth="1"/>
    <col min="6659" max="6659" width="7.42578125" style="1" customWidth="1"/>
    <col min="6660" max="6660" width="10.42578125" style="1" customWidth="1"/>
    <col min="6661" max="6661" width="12.140625" style="1" customWidth="1"/>
    <col min="6662" max="6663" width="15.85546875" style="1" customWidth="1"/>
    <col min="6664" max="6664" width="12.42578125" style="1" customWidth="1"/>
    <col min="6665" max="6666" width="14.42578125" style="1" customWidth="1"/>
    <col min="6667" max="6668" width="13.28515625" style="1" customWidth="1"/>
    <col min="6669" max="6669" width="10.42578125" style="1" customWidth="1"/>
    <col min="6670" max="6670" width="11.85546875" style="1" customWidth="1"/>
    <col min="6671" max="6671" width="12.7109375" style="1" customWidth="1"/>
    <col min="6672" max="6672" width="11.5703125" style="1" customWidth="1"/>
    <col min="6673" max="6673" width="15.5703125" style="1" customWidth="1"/>
    <col min="6674" max="6674" width="15.28515625" style="1" customWidth="1"/>
    <col min="6675" max="6675" width="10.42578125" style="1" bestFit="1" customWidth="1"/>
    <col min="6676" max="6676" width="11.5703125" style="1" customWidth="1"/>
    <col min="6677" max="6677" width="9.140625" style="1" customWidth="1"/>
    <col min="6678" max="6911" width="9.140625" style="1"/>
    <col min="6912" max="6912" width="7" style="1" customWidth="1"/>
    <col min="6913" max="6913" width="8.7109375" style="1" customWidth="1"/>
    <col min="6914" max="6914" width="36.7109375" style="1" customWidth="1"/>
    <col min="6915" max="6915" width="7.42578125" style="1" customWidth="1"/>
    <col min="6916" max="6916" width="10.42578125" style="1" customWidth="1"/>
    <col min="6917" max="6917" width="12.140625" style="1" customWidth="1"/>
    <col min="6918" max="6919" width="15.85546875" style="1" customWidth="1"/>
    <col min="6920" max="6920" width="12.42578125" style="1" customWidth="1"/>
    <col min="6921" max="6922" width="14.42578125" style="1" customWidth="1"/>
    <col min="6923" max="6924" width="13.28515625" style="1" customWidth="1"/>
    <col min="6925" max="6925" width="10.42578125" style="1" customWidth="1"/>
    <col min="6926" max="6926" width="11.85546875" style="1" customWidth="1"/>
    <col min="6927" max="6927" width="12.7109375" style="1" customWidth="1"/>
    <col min="6928" max="6928" width="11.5703125" style="1" customWidth="1"/>
    <col min="6929" max="6929" width="15.5703125" style="1" customWidth="1"/>
    <col min="6930" max="6930" width="15.28515625" style="1" customWidth="1"/>
    <col min="6931" max="6931" width="10.42578125" style="1" bestFit="1" customWidth="1"/>
    <col min="6932" max="6932" width="11.5703125" style="1" customWidth="1"/>
    <col min="6933" max="6933" width="9.140625" style="1" customWidth="1"/>
    <col min="6934" max="7167" width="9.140625" style="1"/>
    <col min="7168" max="7168" width="7" style="1" customWidth="1"/>
    <col min="7169" max="7169" width="8.7109375" style="1" customWidth="1"/>
    <col min="7170" max="7170" width="36.7109375" style="1" customWidth="1"/>
    <col min="7171" max="7171" width="7.42578125" style="1" customWidth="1"/>
    <col min="7172" max="7172" width="10.42578125" style="1" customWidth="1"/>
    <col min="7173" max="7173" width="12.140625" style="1" customWidth="1"/>
    <col min="7174" max="7175" width="15.85546875" style="1" customWidth="1"/>
    <col min="7176" max="7176" width="12.42578125" style="1" customWidth="1"/>
    <col min="7177" max="7178" width="14.42578125" style="1" customWidth="1"/>
    <col min="7179" max="7180" width="13.28515625" style="1" customWidth="1"/>
    <col min="7181" max="7181" width="10.42578125" style="1" customWidth="1"/>
    <col min="7182" max="7182" width="11.85546875" style="1" customWidth="1"/>
    <col min="7183" max="7183" width="12.7109375" style="1" customWidth="1"/>
    <col min="7184" max="7184" width="11.5703125" style="1" customWidth="1"/>
    <col min="7185" max="7185" width="15.5703125" style="1" customWidth="1"/>
    <col min="7186" max="7186" width="15.28515625" style="1" customWidth="1"/>
    <col min="7187" max="7187" width="10.42578125" style="1" bestFit="1" customWidth="1"/>
    <col min="7188" max="7188" width="11.5703125" style="1" customWidth="1"/>
    <col min="7189" max="7189" width="9.140625" style="1" customWidth="1"/>
    <col min="7190" max="7423" width="9.140625" style="1"/>
    <col min="7424" max="7424" width="7" style="1" customWidth="1"/>
    <col min="7425" max="7425" width="8.7109375" style="1" customWidth="1"/>
    <col min="7426" max="7426" width="36.7109375" style="1" customWidth="1"/>
    <col min="7427" max="7427" width="7.42578125" style="1" customWidth="1"/>
    <col min="7428" max="7428" width="10.42578125" style="1" customWidth="1"/>
    <col min="7429" max="7429" width="12.140625" style="1" customWidth="1"/>
    <col min="7430" max="7431" width="15.85546875" style="1" customWidth="1"/>
    <col min="7432" max="7432" width="12.42578125" style="1" customWidth="1"/>
    <col min="7433" max="7434" width="14.42578125" style="1" customWidth="1"/>
    <col min="7435" max="7436" width="13.28515625" style="1" customWidth="1"/>
    <col min="7437" max="7437" width="10.42578125" style="1" customWidth="1"/>
    <col min="7438" max="7438" width="11.85546875" style="1" customWidth="1"/>
    <col min="7439" max="7439" width="12.7109375" style="1" customWidth="1"/>
    <col min="7440" max="7440" width="11.5703125" style="1" customWidth="1"/>
    <col min="7441" max="7441" width="15.5703125" style="1" customWidth="1"/>
    <col min="7442" max="7442" width="15.28515625" style="1" customWidth="1"/>
    <col min="7443" max="7443" width="10.42578125" style="1" bestFit="1" customWidth="1"/>
    <col min="7444" max="7444" width="11.5703125" style="1" customWidth="1"/>
    <col min="7445" max="7445" width="9.140625" style="1" customWidth="1"/>
    <col min="7446" max="7679" width="9.140625" style="1"/>
    <col min="7680" max="7680" width="7" style="1" customWidth="1"/>
    <col min="7681" max="7681" width="8.7109375" style="1" customWidth="1"/>
    <col min="7682" max="7682" width="36.7109375" style="1" customWidth="1"/>
    <col min="7683" max="7683" width="7.42578125" style="1" customWidth="1"/>
    <col min="7684" max="7684" width="10.42578125" style="1" customWidth="1"/>
    <col min="7685" max="7685" width="12.140625" style="1" customWidth="1"/>
    <col min="7686" max="7687" width="15.85546875" style="1" customWidth="1"/>
    <col min="7688" max="7688" width="12.42578125" style="1" customWidth="1"/>
    <col min="7689" max="7690" width="14.42578125" style="1" customWidth="1"/>
    <col min="7691" max="7692" width="13.28515625" style="1" customWidth="1"/>
    <col min="7693" max="7693" width="10.42578125" style="1" customWidth="1"/>
    <col min="7694" max="7694" width="11.85546875" style="1" customWidth="1"/>
    <col min="7695" max="7695" width="12.7109375" style="1" customWidth="1"/>
    <col min="7696" max="7696" width="11.5703125" style="1" customWidth="1"/>
    <col min="7697" max="7697" width="15.5703125" style="1" customWidth="1"/>
    <col min="7698" max="7698" width="15.28515625" style="1" customWidth="1"/>
    <col min="7699" max="7699" width="10.42578125" style="1" bestFit="1" customWidth="1"/>
    <col min="7700" max="7700" width="11.5703125" style="1" customWidth="1"/>
    <col min="7701" max="7701" width="9.140625" style="1" customWidth="1"/>
    <col min="7702" max="7935" width="9.140625" style="1"/>
    <col min="7936" max="7936" width="7" style="1" customWidth="1"/>
    <col min="7937" max="7937" width="8.7109375" style="1" customWidth="1"/>
    <col min="7938" max="7938" width="36.7109375" style="1" customWidth="1"/>
    <col min="7939" max="7939" width="7.42578125" style="1" customWidth="1"/>
    <col min="7940" max="7940" width="10.42578125" style="1" customWidth="1"/>
    <col min="7941" max="7941" width="12.140625" style="1" customWidth="1"/>
    <col min="7942" max="7943" width="15.85546875" style="1" customWidth="1"/>
    <col min="7944" max="7944" width="12.42578125" style="1" customWidth="1"/>
    <col min="7945" max="7946" width="14.42578125" style="1" customWidth="1"/>
    <col min="7947" max="7948" width="13.28515625" style="1" customWidth="1"/>
    <col min="7949" max="7949" width="10.42578125" style="1" customWidth="1"/>
    <col min="7950" max="7950" width="11.85546875" style="1" customWidth="1"/>
    <col min="7951" max="7951" width="12.7109375" style="1" customWidth="1"/>
    <col min="7952" max="7952" width="11.5703125" style="1" customWidth="1"/>
    <col min="7953" max="7953" width="15.5703125" style="1" customWidth="1"/>
    <col min="7954" max="7954" width="15.28515625" style="1" customWidth="1"/>
    <col min="7955" max="7955" width="10.42578125" style="1" bestFit="1" customWidth="1"/>
    <col min="7956" max="7956" width="11.5703125" style="1" customWidth="1"/>
    <col min="7957" max="7957" width="9.140625" style="1" customWidth="1"/>
    <col min="7958" max="8191" width="9.140625" style="1"/>
    <col min="8192" max="8192" width="7" style="1" customWidth="1"/>
    <col min="8193" max="8193" width="8.7109375" style="1" customWidth="1"/>
    <col min="8194" max="8194" width="36.7109375" style="1" customWidth="1"/>
    <col min="8195" max="8195" width="7.42578125" style="1" customWidth="1"/>
    <col min="8196" max="8196" width="10.42578125" style="1" customWidth="1"/>
    <col min="8197" max="8197" width="12.140625" style="1" customWidth="1"/>
    <col min="8198" max="8199" width="15.85546875" style="1" customWidth="1"/>
    <col min="8200" max="8200" width="12.42578125" style="1" customWidth="1"/>
    <col min="8201" max="8202" width="14.42578125" style="1" customWidth="1"/>
    <col min="8203" max="8204" width="13.28515625" style="1" customWidth="1"/>
    <col min="8205" max="8205" width="10.42578125" style="1" customWidth="1"/>
    <col min="8206" max="8206" width="11.85546875" style="1" customWidth="1"/>
    <col min="8207" max="8207" width="12.7109375" style="1" customWidth="1"/>
    <col min="8208" max="8208" width="11.5703125" style="1" customWidth="1"/>
    <col min="8209" max="8209" width="15.5703125" style="1" customWidth="1"/>
    <col min="8210" max="8210" width="15.28515625" style="1" customWidth="1"/>
    <col min="8211" max="8211" width="10.42578125" style="1" bestFit="1" customWidth="1"/>
    <col min="8212" max="8212" width="11.5703125" style="1" customWidth="1"/>
    <col min="8213" max="8213" width="9.140625" style="1" customWidth="1"/>
    <col min="8214" max="8447" width="9.140625" style="1"/>
    <col min="8448" max="8448" width="7" style="1" customWidth="1"/>
    <col min="8449" max="8449" width="8.7109375" style="1" customWidth="1"/>
    <col min="8450" max="8450" width="36.7109375" style="1" customWidth="1"/>
    <col min="8451" max="8451" width="7.42578125" style="1" customWidth="1"/>
    <col min="8452" max="8452" width="10.42578125" style="1" customWidth="1"/>
    <col min="8453" max="8453" width="12.140625" style="1" customWidth="1"/>
    <col min="8454" max="8455" width="15.85546875" style="1" customWidth="1"/>
    <col min="8456" max="8456" width="12.42578125" style="1" customWidth="1"/>
    <col min="8457" max="8458" width="14.42578125" style="1" customWidth="1"/>
    <col min="8459" max="8460" width="13.28515625" style="1" customWidth="1"/>
    <col min="8461" max="8461" width="10.42578125" style="1" customWidth="1"/>
    <col min="8462" max="8462" width="11.85546875" style="1" customWidth="1"/>
    <col min="8463" max="8463" width="12.7109375" style="1" customWidth="1"/>
    <col min="8464" max="8464" width="11.5703125" style="1" customWidth="1"/>
    <col min="8465" max="8465" width="15.5703125" style="1" customWidth="1"/>
    <col min="8466" max="8466" width="15.28515625" style="1" customWidth="1"/>
    <col min="8467" max="8467" width="10.42578125" style="1" bestFit="1" customWidth="1"/>
    <col min="8468" max="8468" width="11.5703125" style="1" customWidth="1"/>
    <col min="8469" max="8469" width="9.140625" style="1" customWidth="1"/>
    <col min="8470" max="8703" width="9.140625" style="1"/>
    <col min="8704" max="8704" width="7" style="1" customWidth="1"/>
    <col min="8705" max="8705" width="8.7109375" style="1" customWidth="1"/>
    <col min="8706" max="8706" width="36.7109375" style="1" customWidth="1"/>
    <col min="8707" max="8707" width="7.42578125" style="1" customWidth="1"/>
    <col min="8708" max="8708" width="10.42578125" style="1" customWidth="1"/>
    <col min="8709" max="8709" width="12.140625" style="1" customWidth="1"/>
    <col min="8710" max="8711" width="15.85546875" style="1" customWidth="1"/>
    <col min="8712" max="8712" width="12.42578125" style="1" customWidth="1"/>
    <col min="8713" max="8714" width="14.42578125" style="1" customWidth="1"/>
    <col min="8715" max="8716" width="13.28515625" style="1" customWidth="1"/>
    <col min="8717" max="8717" width="10.42578125" style="1" customWidth="1"/>
    <col min="8718" max="8718" width="11.85546875" style="1" customWidth="1"/>
    <col min="8719" max="8719" width="12.7109375" style="1" customWidth="1"/>
    <col min="8720" max="8720" width="11.5703125" style="1" customWidth="1"/>
    <col min="8721" max="8721" width="15.5703125" style="1" customWidth="1"/>
    <col min="8722" max="8722" width="15.28515625" style="1" customWidth="1"/>
    <col min="8723" max="8723" width="10.42578125" style="1" bestFit="1" customWidth="1"/>
    <col min="8724" max="8724" width="11.5703125" style="1" customWidth="1"/>
    <col min="8725" max="8725" width="9.140625" style="1" customWidth="1"/>
    <col min="8726" max="8959" width="9.140625" style="1"/>
    <col min="8960" max="8960" width="7" style="1" customWidth="1"/>
    <col min="8961" max="8961" width="8.7109375" style="1" customWidth="1"/>
    <col min="8962" max="8962" width="36.7109375" style="1" customWidth="1"/>
    <col min="8963" max="8963" width="7.42578125" style="1" customWidth="1"/>
    <col min="8964" max="8964" width="10.42578125" style="1" customWidth="1"/>
    <col min="8965" max="8965" width="12.140625" style="1" customWidth="1"/>
    <col min="8966" max="8967" width="15.85546875" style="1" customWidth="1"/>
    <col min="8968" max="8968" width="12.42578125" style="1" customWidth="1"/>
    <col min="8969" max="8970" width="14.42578125" style="1" customWidth="1"/>
    <col min="8971" max="8972" width="13.28515625" style="1" customWidth="1"/>
    <col min="8973" max="8973" width="10.42578125" style="1" customWidth="1"/>
    <col min="8974" max="8974" width="11.85546875" style="1" customWidth="1"/>
    <col min="8975" max="8975" width="12.7109375" style="1" customWidth="1"/>
    <col min="8976" max="8976" width="11.5703125" style="1" customWidth="1"/>
    <col min="8977" max="8977" width="15.5703125" style="1" customWidth="1"/>
    <col min="8978" max="8978" width="15.28515625" style="1" customWidth="1"/>
    <col min="8979" max="8979" width="10.42578125" style="1" bestFit="1" customWidth="1"/>
    <col min="8980" max="8980" width="11.5703125" style="1" customWidth="1"/>
    <col min="8981" max="8981" width="9.140625" style="1" customWidth="1"/>
    <col min="8982" max="9215" width="9.140625" style="1"/>
    <col min="9216" max="9216" width="7" style="1" customWidth="1"/>
    <col min="9217" max="9217" width="8.7109375" style="1" customWidth="1"/>
    <col min="9218" max="9218" width="36.7109375" style="1" customWidth="1"/>
    <col min="9219" max="9219" width="7.42578125" style="1" customWidth="1"/>
    <col min="9220" max="9220" width="10.42578125" style="1" customWidth="1"/>
    <col min="9221" max="9221" width="12.140625" style="1" customWidth="1"/>
    <col min="9222" max="9223" width="15.85546875" style="1" customWidth="1"/>
    <col min="9224" max="9224" width="12.42578125" style="1" customWidth="1"/>
    <col min="9225" max="9226" width="14.42578125" style="1" customWidth="1"/>
    <col min="9227" max="9228" width="13.28515625" style="1" customWidth="1"/>
    <col min="9229" max="9229" width="10.42578125" style="1" customWidth="1"/>
    <col min="9230" max="9230" width="11.85546875" style="1" customWidth="1"/>
    <col min="9231" max="9231" width="12.7109375" style="1" customWidth="1"/>
    <col min="9232" max="9232" width="11.5703125" style="1" customWidth="1"/>
    <col min="9233" max="9233" width="15.5703125" style="1" customWidth="1"/>
    <col min="9234" max="9234" width="15.28515625" style="1" customWidth="1"/>
    <col min="9235" max="9235" width="10.42578125" style="1" bestFit="1" customWidth="1"/>
    <col min="9236" max="9236" width="11.5703125" style="1" customWidth="1"/>
    <col min="9237" max="9237" width="9.140625" style="1" customWidth="1"/>
    <col min="9238" max="9471" width="9.140625" style="1"/>
    <col min="9472" max="9472" width="7" style="1" customWidth="1"/>
    <col min="9473" max="9473" width="8.7109375" style="1" customWidth="1"/>
    <col min="9474" max="9474" width="36.7109375" style="1" customWidth="1"/>
    <col min="9475" max="9475" width="7.42578125" style="1" customWidth="1"/>
    <col min="9476" max="9476" width="10.42578125" style="1" customWidth="1"/>
    <col min="9477" max="9477" width="12.140625" style="1" customWidth="1"/>
    <col min="9478" max="9479" width="15.85546875" style="1" customWidth="1"/>
    <col min="9480" max="9480" width="12.42578125" style="1" customWidth="1"/>
    <col min="9481" max="9482" width="14.42578125" style="1" customWidth="1"/>
    <col min="9483" max="9484" width="13.28515625" style="1" customWidth="1"/>
    <col min="9485" max="9485" width="10.42578125" style="1" customWidth="1"/>
    <col min="9486" max="9486" width="11.85546875" style="1" customWidth="1"/>
    <col min="9487" max="9487" width="12.7109375" style="1" customWidth="1"/>
    <col min="9488" max="9488" width="11.5703125" style="1" customWidth="1"/>
    <col min="9489" max="9489" width="15.5703125" style="1" customWidth="1"/>
    <col min="9490" max="9490" width="15.28515625" style="1" customWidth="1"/>
    <col min="9491" max="9491" width="10.42578125" style="1" bestFit="1" customWidth="1"/>
    <col min="9492" max="9492" width="11.5703125" style="1" customWidth="1"/>
    <col min="9493" max="9493" width="9.140625" style="1" customWidth="1"/>
    <col min="9494" max="9727" width="9.140625" style="1"/>
    <col min="9728" max="9728" width="7" style="1" customWidth="1"/>
    <col min="9729" max="9729" width="8.7109375" style="1" customWidth="1"/>
    <col min="9730" max="9730" width="36.7109375" style="1" customWidth="1"/>
    <col min="9731" max="9731" width="7.42578125" style="1" customWidth="1"/>
    <col min="9732" max="9732" width="10.42578125" style="1" customWidth="1"/>
    <col min="9733" max="9733" width="12.140625" style="1" customWidth="1"/>
    <col min="9734" max="9735" width="15.85546875" style="1" customWidth="1"/>
    <col min="9736" max="9736" width="12.42578125" style="1" customWidth="1"/>
    <col min="9737" max="9738" width="14.42578125" style="1" customWidth="1"/>
    <col min="9739" max="9740" width="13.28515625" style="1" customWidth="1"/>
    <col min="9741" max="9741" width="10.42578125" style="1" customWidth="1"/>
    <col min="9742" max="9742" width="11.85546875" style="1" customWidth="1"/>
    <col min="9743" max="9743" width="12.7109375" style="1" customWidth="1"/>
    <col min="9744" max="9744" width="11.5703125" style="1" customWidth="1"/>
    <col min="9745" max="9745" width="15.5703125" style="1" customWidth="1"/>
    <col min="9746" max="9746" width="15.28515625" style="1" customWidth="1"/>
    <col min="9747" max="9747" width="10.42578125" style="1" bestFit="1" customWidth="1"/>
    <col min="9748" max="9748" width="11.5703125" style="1" customWidth="1"/>
    <col min="9749" max="9749" width="9.140625" style="1" customWidth="1"/>
    <col min="9750" max="9983" width="9.140625" style="1"/>
    <col min="9984" max="9984" width="7" style="1" customWidth="1"/>
    <col min="9985" max="9985" width="8.7109375" style="1" customWidth="1"/>
    <col min="9986" max="9986" width="36.7109375" style="1" customWidth="1"/>
    <col min="9987" max="9987" width="7.42578125" style="1" customWidth="1"/>
    <col min="9988" max="9988" width="10.42578125" style="1" customWidth="1"/>
    <col min="9989" max="9989" width="12.140625" style="1" customWidth="1"/>
    <col min="9990" max="9991" width="15.85546875" style="1" customWidth="1"/>
    <col min="9992" max="9992" width="12.42578125" style="1" customWidth="1"/>
    <col min="9993" max="9994" width="14.42578125" style="1" customWidth="1"/>
    <col min="9995" max="9996" width="13.28515625" style="1" customWidth="1"/>
    <col min="9997" max="9997" width="10.42578125" style="1" customWidth="1"/>
    <col min="9998" max="9998" width="11.85546875" style="1" customWidth="1"/>
    <col min="9999" max="9999" width="12.7109375" style="1" customWidth="1"/>
    <col min="10000" max="10000" width="11.5703125" style="1" customWidth="1"/>
    <col min="10001" max="10001" width="15.5703125" style="1" customWidth="1"/>
    <col min="10002" max="10002" width="15.28515625" style="1" customWidth="1"/>
    <col min="10003" max="10003" width="10.42578125" style="1" bestFit="1" customWidth="1"/>
    <col min="10004" max="10004" width="11.5703125" style="1" customWidth="1"/>
    <col min="10005" max="10005" width="9.140625" style="1" customWidth="1"/>
    <col min="10006" max="10239" width="9.140625" style="1"/>
    <col min="10240" max="10240" width="7" style="1" customWidth="1"/>
    <col min="10241" max="10241" width="8.7109375" style="1" customWidth="1"/>
    <col min="10242" max="10242" width="36.7109375" style="1" customWidth="1"/>
    <col min="10243" max="10243" width="7.42578125" style="1" customWidth="1"/>
    <col min="10244" max="10244" width="10.42578125" style="1" customWidth="1"/>
    <col min="10245" max="10245" width="12.140625" style="1" customWidth="1"/>
    <col min="10246" max="10247" width="15.85546875" style="1" customWidth="1"/>
    <col min="10248" max="10248" width="12.42578125" style="1" customWidth="1"/>
    <col min="10249" max="10250" width="14.42578125" style="1" customWidth="1"/>
    <col min="10251" max="10252" width="13.28515625" style="1" customWidth="1"/>
    <col min="10253" max="10253" width="10.42578125" style="1" customWidth="1"/>
    <col min="10254" max="10254" width="11.85546875" style="1" customWidth="1"/>
    <col min="10255" max="10255" width="12.7109375" style="1" customWidth="1"/>
    <col min="10256" max="10256" width="11.5703125" style="1" customWidth="1"/>
    <col min="10257" max="10257" width="15.5703125" style="1" customWidth="1"/>
    <col min="10258" max="10258" width="15.28515625" style="1" customWidth="1"/>
    <col min="10259" max="10259" width="10.42578125" style="1" bestFit="1" customWidth="1"/>
    <col min="10260" max="10260" width="11.5703125" style="1" customWidth="1"/>
    <col min="10261" max="10261" width="9.140625" style="1" customWidth="1"/>
    <col min="10262" max="10495" width="9.140625" style="1"/>
    <col min="10496" max="10496" width="7" style="1" customWidth="1"/>
    <col min="10497" max="10497" width="8.7109375" style="1" customWidth="1"/>
    <col min="10498" max="10498" width="36.7109375" style="1" customWidth="1"/>
    <col min="10499" max="10499" width="7.42578125" style="1" customWidth="1"/>
    <col min="10500" max="10500" width="10.42578125" style="1" customWidth="1"/>
    <col min="10501" max="10501" width="12.140625" style="1" customWidth="1"/>
    <col min="10502" max="10503" width="15.85546875" style="1" customWidth="1"/>
    <col min="10504" max="10504" width="12.42578125" style="1" customWidth="1"/>
    <col min="10505" max="10506" width="14.42578125" style="1" customWidth="1"/>
    <col min="10507" max="10508" width="13.28515625" style="1" customWidth="1"/>
    <col min="10509" max="10509" width="10.42578125" style="1" customWidth="1"/>
    <col min="10510" max="10510" width="11.85546875" style="1" customWidth="1"/>
    <col min="10511" max="10511" width="12.7109375" style="1" customWidth="1"/>
    <col min="10512" max="10512" width="11.5703125" style="1" customWidth="1"/>
    <col min="10513" max="10513" width="15.5703125" style="1" customWidth="1"/>
    <col min="10514" max="10514" width="15.28515625" style="1" customWidth="1"/>
    <col min="10515" max="10515" width="10.42578125" style="1" bestFit="1" customWidth="1"/>
    <col min="10516" max="10516" width="11.5703125" style="1" customWidth="1"/>
    <col min="10517" max="10517" width="9.140625" style="1" customWidth="1"/>
    <col min="10518" max="10751" width="9.140625" style="1"/>
    <col min="10752" max="10752" width="7" style="1" customWidth="1"/>
    <col min="10753" max="10753" width="8.7109375" style="1" customWidth="1"/>
    <col min="10754" max="10754" width="36.7109375" style="1" customWidth="1"/>
    <col min="10755" max="10755" width="7.42578125" style="1" customWidth="1"/>
    <col min="10756" max="10756" width="10.42578125" style="1" customWidth="1"/>
    <col min="10757" max="10757" width="12.140625" style="1" customWidth="1"/>
    <col min="10758" max="10759" width="15.85546875" style="1" customWidth="1"/>
    <col min="10760" max="10760" width="12.42578125" style="1" customWidth="1"/>
    <col min="10761" max="10762" width="14.42578125" style="1" customWidth="1"/>
    <col min="10763" max="10764" width="13.28515625" style="1" customWidth="1"/>
    <col min="10765" max="10765" width="10.42578125" style="1" customWidth="1"/>
    <col min="10766" max="10766" width="11.85546875" style="1" customWidth="1"/>
    <col min="10767" max="10767" width="12.7109375" style="1" customWidth="1"/>
    <col min="10768" max="10768" width="11.5703125" style="1" customWidth="1"/>
    <col min="10769" max="10769" width="15.5703125" style="1" customWidth="1"/>
    <col min="10770" max="10770" width="15.28515625" style="1" customWidth="1"/>
    <col min="10771" max="10771" width="10.42578125" style="1" bestFit="1" customWidth="1"/>
    <col min="10772" max="10772" width="11.5703125" style="1" customWidth="1"/>
    <col min="10773" max="10773" width="9.140625" style="1" customWidth="1"/>
    <col min="10774" max="11007" width="9.140625" style="1"/>
    <col min="11008" max="11008" width="7" style="1" customWidth="1"/>
    <col min="11009" max="11009" width="8.7109375" style="1" customWidth="1"/>
    <col min="11010" max="11010" width="36.7109375" style="1" customWidth="1"/>
    <col min="11011" max="11011" width="7.42578125" style="1" customWidth="1"/>
    <col min="11012" max="11012" width="10.42578125" style="1" customWidth="1"/>
    <col min="11013" max="11013" width="12.140625" style="1" customWidth="1"/>
    <col min="11014" max="11015" width="15.85546875" style="1" customWidth="1"/>
    <col min="11016" max="11016" width="12.42578125" style="1" customWidth="1"/>
    <col min="11017" max="11018" width="14.42578125" style="1" customWidth="1"/>
    <col min="11019" max="11020" width="13.28515625" style="1" customWidth="1"/>
    <col min="11021" max="11021" width="10.42578125" style="1" customWidth="1"/>
    <col min="11022" max="11022" width="11.85546875" style="1" customWidth="1"/>
    <col min="11023" max="11023" width="12.7109375" style="1" customWidth="1"/>
    <col min="11024" max="11024" width="11.5703125" style="1" customWidth="1"/>
    <col min="11025" max="11025" width="15.5703125" style="1" customWidth="1"/>
    <col min="11026" max="11026" width="15.28515625" style="1" customWidth="1"/>
    <col min="11027" max="11027" width="10.42578125" style="1" bestFit="1" customWidth="1"/>
    <col min="11028" max="11028" width="11.5703125" style="1" customWidth="1"/>
    <col min="11029" max="11029" width="9.140625" style="1" customWidth="1"/>
    <col min="11030" max="11263" width="9.140625" style="1"/>
    <col min="11264" max="11264" width="7" style="1" customWidth="1"/>
    <col min="11265" max="11265" width="8.7109375" style="1" customWidth="1"/>
    <col min="11266" max="11266" width="36.7109375" style="1" customWidth="1"/>
    <col min="11267" max="11267" width="7.42578125" style="1" customWidth="1"/>
    <col min="11268" max="11268" width="10.42578125" style="1" customWidth="1"/>
    <col min="11269" max="11269" width="12.140625" style="1" customWidth="1"/>
    <col min="11270" max="11271" width="15.85546875" style="1" customWidth="1"/>
    <col min="11272" max="11272" width="12.42578125" style="1" customWidth="1"/>
    <col min="11273" max="11274" width="14.42578125" style="1" customWidth="1"/>
    <col min="11275" max="11276" width="13.28515625" style="1" customWidth="1"/>
    <col min="11277" max="11277" width="10.42578125" style="1" customWidth="1"/>
    <col min="11278" max="11278" width="11.85546875" style="1" customWidth="1"/>
    <col min="11279" max="11279" width="12.7109375" style="1" customWidth="1"/>
    <col min="11280" max="11280" width="11.5703125" style="1" customWidth="1"/>
    <col min="11281" max="11281" width="15.5703125" style="1" customWidth="1"/>
    <col min="11282" max="11282" width="15.28515625" style="1" customWidth="1"/>
    <col min="11283" max="11283" width="10.42578125" style="1" bestFit="1" customWidth="1"/>
    <col min="11284" max="11284" width="11.5703125" style="1" customWidth="1"/>
    <col min="11285" max="11285" width="9.140625" style="1" customWidth="1"/>
    <col min="11286" max="11519" width="9.140625" style="1"/>
    <col min="11520" max="11520" width="7" style="1" customWidth="1"/>
    <col min="11521" max="11521" width="8.7109375" style="1" customWidth="1"/>
    <col min="11522" max="11522" width="36.7109375" style="1" customWidth="1"/>
    <col min="11523" max="11523" width="7.42578125" style="1" customWidth="1"/>
    <col min="11524" max="11524" width="10.42578125" style="1" customWidth="1"/>
    <col min="11525" max="11525" width="12.140625" style="1" customWidth="1"/>
    <col min="11526" max="11527" width="15.85546875" style="1" customWidth="1"/>
    <col min="11528" max="11528" width="12.42578125" style="1" customWidth="1"/>
    <col min="11529" max="11530" width="14.42578125" style="1" customWidth="1"/>
    <col min="11531" max="11532" width="13.28515625" style="1" customWidth="1"/>
    <col min="11533" max="11533" width="10.42578125" style="1" customWidth="1"/>
    <col min="11534" max="11534" width="11.85546875" style="1" customWidth="1"/>
    <col min="11535" max="11535" width="12.7109375" style="1" customWidth="1"/>
    <col min="11536" max="11536" width="11.5703125" style="1" customWidth="1"/>
    <col min="11537" max="11537" width="15.5703125" style="1" customWidth="1"/>
    <col min="11538" max="11538" width="15.28515625" style="1" customWidth="1"/>
    <col min="11539" max="11539" width="10.42578125" style="1" bestFit="1" customWidth="1"/>
    <col min="11540" max="11540" width="11.5703125" style="1" customWidth="1"/>
    <col min="11541" max="11541" width="9.140625" style="1" customWidth="1"/>
    <col min="11542" max="11775" width="9.140625" style="1"/>
    <col min="11776" max="11776" width="7" style="1" customWidth="1"/>
    <col min="11777" max="11777" width="8.7109375" style="1" customWidth="1"/>
    <col min="11778" max="11778" width="36.7109375" style="1" customWidth="1"/>
    <col min="11779" max="11779" width="7.42578125" style="1" customWidth="1"/>
    <col min="11780" max="11780" width="10.42578125" style="1" customWidth="1"/>
    <col min="11781" max="11781" width="12.140625" style="1" customWidth="1"/>
    <col min="11782" max="11783" width="15.85546875" style="1" customWidth="1"/>
    <col min="11784" max="11784" width="12.42578125" style="1" customWidth="1"/>
    <col min="11785" max="11786" width="14.42578125" style="1" customWidth="1"/>
    <col min="11787" max="11788" width="13.28515625" style="1" customWidth="1"/>
    <col min="11789" max="11789" width="10.42578125" style="1" customWidth="1"/>
    <col min="11790" max="11790" width="11.85546875" style="1" customWidth="1"/>
    <col min="11791" max="11791" width="12.7109375" style="1" customWidth="1"/>
    <col min="11792" max="11792" width="11.5703125" style="1" customWidth="1"/>
    <col min="11793" max="11793" width="15.5703125" style="1" customWidth="1"/>
    <col min="11794" max="11794" width="15.28515625" style="1" customWidth="1"/>
    <col min="11795" max="11795" width="10.42578125" style="1" bestFit="1" customWidth="1"/>
    <col min="11796" max="11796" width="11.5703125" style="1" customWidth="1"/>
    <col min="11797" max="11797" width="9.140625" style="1" customWidth="1"/>
    <col min="11798" max="12031" width="9.140625" style="1"/>
    <col min="12032" max="12032" width="7" style="1" customWidth="1"/>
    <col min="12033" max="12033" width="8.7109375" style="1" customWidth="1"/>
    <col min="12034" max="12034" width="36.7109375" style="1" customWidth="1"/>
    <col min="12035" max="12035" width="7.42578125" style="1" customWidth="1"/>
    <col min="12036" max="12036" width="10.42578125" style="1" customWidth="1"/>
    <col min="12037" max="12037" width="12.140625" style="1" customWidth="1"/>
    <col min="12038" max="12039" width="15.85546875" style="1" customWidth="1"/>
    <col min="12040" max="12040" width="12.42578125" style="1" customWidth="1"/>
    <col min="12041" max="12042" width="14.42578125" style="1" customWidth="1"/>
    <col min="12043" max="12044" width="13.28515625" style="1" customWidth="1"/>
    <col min="12045" max="12045" width="10.42578125" style="1" customWidth="1"/>
    <col min="12046" max="12046" width="11.85546875" style="1" customWidth="1"/>
    <col min="12047" max="12047" width="12.7109375" style="1" customWidth="1"/>
    <col min="12048" max="12048" width="11.5703125" style="1" customWidth="1"/>
    <col min="12049" max="12049" width="15.5703125" style="1" customWidth="1"/>
    <col min="12050" max="12050" width="15.28515625" style="1" customWidth="1"/>
    <col min="12051" max="12051" width="10.42578125" style="1" bestFit="1" customWidth="1"/>
    <col min="12052" max="12052" width="11.5703125" style="1" customWidth="1"/>
    <col min="12053" max="12053" width="9.140625" style="1" customWidth="1"/>
    <col min="12054" max="12287" width="9.140625" style="1"/>
    <col min="12288" max="12288" width="7" style="1" customWidth="1"/>
    <col min="12289" max="12289" width="8.7109375" style="1" customWidth="1"/>
    <col min="12290" max="12290" width="36.7109375" style="1" customWidth="1"/>
    <col min="12291" max="12291" width="7.42578125" style="1" customWidth="1"/>
    <col min="12292" max="12292" width="10.42578125" style="1" customWidth="1"/>
    <col min="12293" max="12293" width="12.140625" style="1" customWidth="1"/>
    <col min="12294" max="12295" width="15.85546875" style="1" customWidth="1"/>
    <col min="12296" max="12296" width="12.42578125" style="1" customWidth="1"/>
    <col min="12297" max="12298" width="14.42578125" style="1" customWidth="1"/>
    <col min="12299" max="12300" width="13.28515625" style="1" customWidth="1"/>
    <col min="12301" max="12301" width="10.42578125" style="1" customWidth="1"/>
    <col min="12302" max="12302" width="11.85546875" style="1" customWidth="1"/>
    <col min="12303" max="12303" width="12.7109375" style="1" customWidth="1"/>
    <col min="12304" max="12304" width="11.5703125" style="1" customWidth="1"/>
    <col min="12305" max="12305" width="15.5703125" style="1" customWidth="1"/>
    <col min="12306" max="12306" width="15.28515625" style="1" customWidth="1"/>
    <col min="12307" max="12307" width="10.42578125" style="1" bestFit="1" customWidth="1"/>
    <col min="12308" max="12308" width="11.5703125" style="1" customWidth="1"/>
    <col min="12309" max="12309" width="9.140625" style="1" customWidth="1"/>
    <col min="12310" max="12543" width="9.140625" style="1"/>
    <col min="12544" max="12544" width="7" style="1" customWidth="1"/>
    <col min="12545" max="12545" width="8.7109375" style="1" customWidth="1"/>
    <col min="12546" max="12546" width="36.7109375" style="1" customWidth="1"/>
    <col min="12547" max="12547" width="7.42578125" style="1" customWidth="1"/>
    <col min="12548" max="12548" width="10.42578125" style="1" customWidth="1"/>
    <col min="12549" max="12549" width="12.140625" style="1" customWidth="1"/>
    <col min="12550" max="12551" width="15.85546875" style="1" customWidth="1"/>
    <col min="12552" max="12552" width="12.42578125" style="1" customWidth="1"/>
    <col min="12553" max="12554" width="14.42578125" style="1" customWidth="1"/>
    <col min="12555" max="12556" width="13.28515625" style="1" customWidth="1"/>
    <col min="12557" max="12557" width="10.42578125" style="1" customWidth="1"/>
    <col min="12558" max="12558" width="11.85546875" style="1" customWidth="1"/>
    <col min="12559" max="12559" width="12.7109375" style="1" customWidth="1"/>
    <col min="12560" max="12560" width="11.5703125" style="1" customWidth="1"/>
    <col min="12561" max="12561" width="15.5703125" style="1" customWidth="1"/>
    <col min="12562" max="12562" width="15.28515625" style="1" customWidth="1"/>
    <col min="12563" max="12563" width="10.42578125" style="1" bestFit="1" customWidth="1"/>
    <col min="12564" max="12564" width="11.5703125" style="1" customWidth="1"/>
    <col min="12565" max="12565" width="9.140625" style="1" customWidth="1"/>
    <col min="12566" max="12799" width="9.140625" style="1"/>
    <col min="12800" max="12800" width="7" style="1" customWidth="1"/>
    <col min="12801" max="12801" width="8.7109375" style="1" customWidth="1"/>
    <col min="12802" max="12802" width="36.7109375" style="1" customWidth="1"/>
    <col min="12803" max="12803" width="7.42578125" style="1" customWidth="1"/>
    <col min="12804" max="12804" width="10.42578125" style="1" customWidth="1"/>
    <col min="12805" max="12805" width="12.140625" style="1" customWidth="1"/>
    <col min="12806" max="12807" width="15.85546875" style="1" customWidth="1"/>
    <col min="12808" max="12808" width="12.42578125" style="1" customWidth="1"/>
    <col min="12809" max="12810" width="14.42578125" style="1" customWidth="1"/>
    <col min="12811" max="12812" width="13.28515625" style="1" customWidth="1"/>
    <col min="12813" max="12813" width="10.42578125" style="1" customWidth="1"/>
    <col min="12814" max="12814" width="11.85546875" style="1" customWidth="1"/>
    <col min="12815" max="12815" width="12.7109375" style="1" customWidth="1"/>
    <col min="12816" max="12816" width="11.5703125" style="1" customWidth="1"/>
    <col min="12817" max="12817" width="15.5703125" style="1" customWidth="1"/>
    <col min="12818" max="12818" width="15.28515625" style="1" customWidth="1"/>
    <col min="12819" max="12819" width="10.42578125" style="1" bestFit="1" customWidth="1"/>
    <col min="12820" max="12820" width="11.5703125" style="1" customWidth="1"/>
    <col min="12821" max="12821" width="9.140625" style="1" customWidth="1"/>
    <col min="12822" max="13055" width="9.140625" style="1"/>
    <col min="13056" max="13056" width="7" style="1" customWidth="1"/>
    <col min="13057" max="13057" width="8.7109375" style="1" customWidth="1"/>
    <col min="13058" max="13058" width="36.7109375" style="1" customWidth="1"/>
    <col min="13059" max="13059" width="7.42578125" style="1" customWidth="1"/>
    <col min="13060" max="13060" width="10.42578125" style="1" customWidth="1"/>
    <col min="13061" max="13061" width="12.140625" style="1" customWidth="1"/>
    <col min="13062" max="13063" width="15.85546875" style="1" customWidth="1"/>
    <col min="13064" max="13064" width="12.42578125" style="1" customWidth="1"/>
    <col min="13065" max="13066" width="14.42578125" style="1" customWidth="1"/>
    <col min="13067" max="13068" width="13.28515625" style="1" customWidth="1"/>
    <col min="13069" max="13069" width="10.42578125" style="1" customWidth="1"/>
    <col min="13070" max="13070" width="11.85546875" style="1" customWidth="1"/>
    <col min="13071" max="13071" width="12.7109375" style="1" customWidth="1"/>
    <col min="13072" max="13072" width="11.5703125" style="1" customWidth="1"/>
    <col min="13073" max="13073" width="15.5703125" style="1" customWidth="1"/>
    <col min="13074" max="13074" width="15.28515625" style="1" customWidth="1"/>
    <col min="13075" max="13075" width="10.42578125" style="1" bestFit="1" customWidth="1"/>
    <col min="13076" max="13076" width="11.5703125" style="1" customWidth="1"/>
    <col min="13077" max="13077" width="9.140625" style="1" customWidth="1"/>
    <col min="13078" max="13311" width="9.140625" style="1"/>
    <col min="13312" max="13312" width="7" style="1" customWidth="1"/>
    <col min="13313" max="13313" width="8.7109375" style="1" customWidth="1"/>
    <col min="13314" max="13314" width="36.7109375" style="1" customWidth="1"/>
    <col min="13315" max="13315" width="7.42578125" style="1" customWidth="1"/>
    <col min="13316" max="13316" width="10.42578125" style="1" customWidth="1"/>
    <col min="13317" max="13317" width="12.140625" style="1" customWidth="1"/>
    <col min="13318" max="13319" width="15.85546875" style="1" customWidth="1"/>
    <col min="13320" max="13320" width="12.42578125" style="1" customWidth="1"/>
    <col min="13321" max="13322" width="14.42578125" style="1" customWidth="1"/>
    <col min="13323" max="13324" width="13.28515625" style="1" customWidth="1"/>
    <col min="13325" max="13325" width="10.42578125" style="1" customWidth="1"/>
    <col min="13326" max="13326" width="11.85546875" style="1" customWidth="1"/>
    <col min="13327" max="13327" width="12.7109375" style="1" customWidth="1"/>
    <col min="13328" max="13328" width="11.5703125" style="1" customWidth="1"/>
    <col min="13329" max="13329" width="15.5703125" style="1" customWidth="1"/>
    <col min="13330" max="13330" width="15.28515625" style="1" customWidth="1"/>
    <col min="13331" max="13331" width="10.42578125" style="1" bestFit="1" customWidth="1"/>
    <col min="13332" max="13332" width="11.5703125" style="1" customWidth="1"/>
    <col min="13333" max="13333" width="9.140625" style="1" customWidth="1"/>
    <col min="13334" max="13567" width="9.140625" style="1"/>
    <col min="13568" max="13568" width="7" style="1" customWidth="1"/>
    <col min="13569" max="13569" width="8.7109375" style="1" customWidth="1"/>
    <col min="13570" max="13570" width="36.7109375" style="1" customWidth="1"/>
    <col min="13571" max="13571" width="7.42578125" style="1" customWidth="1"/>
    <col min="13572" max="13572" width="10.42578125" style="1" customWidth="1"/>
    <col min="13573" max="13573" width="12.140625" style="1" customWidth="1"/>
    <col min="13574" max="13575" width="15.85546875" style="1" customWidth="1"/>
    <col min="13576" max="13576" width="12.42578125" style="1" customWidth="1"/>
    <col min="13577" max="13578" width="14.42578125" style="1" customWidth="1"/>
    <col min="13579" max="13580" width="13.28515625" style="1" customWidth="1"/>
    <col min="13581" max="13581" width="10.42578125" style="1" customWidth="1"/>
    <col min="13582" max="13582" width="11.85546875" style="1" customWidth="1"/>
    <col min="13583" max="13583" width="12.7109375" style="1" customWidth="1"/>
    <col min="13584" max="13584" width="11.5703125" style="1" customWidth="1"/>
    <col min="13585" max="13585" width="15.5703125" style="1" customWidth="1"/>
    <col min="13586" max="13586" width="15.28515625" style="1" customWidth="1"/>
    <col min="13587" max="13587" width="10.42578125" style="1" bestFit="1" customWidth="1"/>
    <col min="13588" max="13588" width="11.5703125" style="1" customWidth="1"/>
    <col min="13589" max="13589" width="9.140625" style="1" customWidth="1"/>
    <col min="13590" max="13823" width="9.140625" style="1"/>
    <col min="13824" max="13824" width="7" style="1" customWidth="1"/>
    <col min="13825" max="13825" width="8.7109375" style="1" customWidth="1"/>
    <col min="13826" max="13826" width="36.7109375" style="1" customWidth="1"/>
    <col min="13827" max="13827" width="7.42578125" style="1" customWidth="1"/>
    <col min="13828" max="13828" width="10.42578125" style="1" customWidth="1"/>
    <col min="13829" max="13829" width="12.140625" style="1" customWidth="1"/>
    <col min="13830" max="13831" width="15.85546875" style="1" customWidth="1"/>
    <col min="13832" max="13832" width="12.42578125" style="1" customWidth="1"/>
    <col min="13833" max="13834" width="14.42578125" style="1" customWidth="1"/>
    <col min="13835" max="13836" width="13.28515625" style="1" customWidth="1"/>
    <col min="13837" max="13837" width="10.42578125" style="1" customWidth="1"/>
    <col min="13838" max="13838" width="11.85546875" style="1" customWidth="1"/>
    <col min="13839" max="13839" width="12.7109375" style="1" customWidth="1"/>
    <col min="13840" max="13840" width="11.5703125" style="1" customWidth="1"/>
    <col min="13841" max="13841" width="15.5703125" style="1" customWidth="1"/>
    <col min="13842" max="13842" width="15.28515625" style="1" customWidth="1"/>
    <col min="13843" max="13843" width="10.42578125" style="1" bestFit="1" customWidth="1"/>
    <col min="13844" max="13844" width="11.5703125" style="1" customWidth="1"/>
    <col min="13845" max="13845" width="9.140625" style="1" customWidth="1"/>
    <col min="13846" max="14079" width="9.140625" style="1"/>
    <col min="14080" max="14080" width="7" style="1" customWidth="1"/>
    <col min="14081" max="14081" width="8.7109375" style="1" customWidth="1"/>
    <col min="14082" max="14082" width="36.7109375" style="1" customWidth="1"/>
    <col min="14083" max="14083" width="7.42578125" style="1" customWidth="1"/>
    <col min="14084" max="14084" width="10.42578125" style="1" customWidth="1"/>
    <col min="14085" max="14085" width="12.140625" style="1" customWidth="1"/>
    <col min="14086" max="14087" width="15.85546875" style="1" customWidth="1"/>
    <col min="14088" max="14088" width="12.42578125" style="1" customWidth="1"/>
    <col min="14089" max="14090" width="14.42578125" style="1" customWidth="1"/>
    <col min="14091" max="14092" width="13.28515625" style="1" customWidth="1"/>
    <col min="14093" max="14093" width="10.42578125" style="1" customWidth="1"/>
    <col min="14094" max="14094" width="11.85546875" style="1" customWidth="1"/>
    <col min="14095" max="14095" width="12.7109375" style="1" customWidth="1"/>
    <col min="14096" max="14096" width="11.5703125" style="1" customWidth="1"/>
    <col min="14097" max="14097" width="15.5703125" style="1" customWidth="1"/>
    <col min="14098" max="14098" width="15.28515625" style="1" customWidth="1"/>
    <col min="14099" max="14099" width="10.42578125" style="1" bestFit="1" customWidth="1"/>
    <col min="14100" max="14100" width="11.5703125" style="1" customWidth="1"/>
    <col min="14101" max="14101" width="9.140625" style="1" customWidth="1"/>
    <col min="14102" max="14335" width="9.140625" style="1"/>
    <col min="14336" max="14336" width="7" style="1" customWidth="1"/>
    <col min="14337" max="14337" width="8.7109375" style="1" customWidth="1"/>
    <col min="14338" max="14338" width="36.7109375" style="1" customWidth="1"/>
    <col min="14339" max="14339" width="7.42578125" style="1" customWidth="1"/>
    <col min="14340" max="14340" width="10.42578125" style="1" customWidth="1"/>
    <col min="14341" max="14341" width="12.140625" style="1" customWidth="1"/>
    <col min="14342" max="14343" width="15.85546875" style="1" customWidth="1"/>
    <col min="14344" max="14344" width="12.42578125" style="1" customWidth="1"/>
    <col min="14345" max="14346" width="14.42578125" style="1" customWidth="1"/>
    <col min="14347" max="14348" width="13.28515625" style="1" customWidth="1"/>
    <col min="14349" max="14349" width="10.42578125" style="1" customWidth="1"/>
    <col min="14350" max="14350" width="11.85546875" style="1" customWidth="1"/>
    <col min="14351" max="14351" width="12.7109375" style="1" customWidth="1"/>
    <col min="14352" max="14352" width="11.5703125" style="1" customWidth="1"/>
    <col min="14353" max="14353" width="15.5703125" style="1" customWidth="1"/>
    <col min="14354" max="14354" width="15.28515625" style="1" customWidth="1"/>
    <col min="14355" max="14355" width="10.42578125" style="1" bestFit="1" customWidth="1"/>
    <col min="14356" max="14356" width="11.5703125" style="1" customWidth="1"/>
    <col min="14357" max="14357" width="9.140625" style="1" customWidth="1"/>
    <col min="14358" max="14591" width="9.140625" style="1"/>
    <col min="14592" max="14592" width="7" style="1" customWidth="1"/>
    <col min="14593" max="14593" width="8.7109375" style="1" customWidth="1"/>
    <col min="14594" max="14594" width="36.7109375" style="1" customWidth="1"/>
    <col min="14595" max="14595" width="7.42578125" style="1" customWidth="1"/>
    <col min="14596" max="14596" width="10.42578125" style="1" customWidth="1"/>
    <col min="14597" max="14597" width="12.140625" style="1" customWidth="1"/>
    <col min="14598" max="14599" width="15.85546875" style="1" customWidth="1"/>
    <col min="14600" max="14600" width="12.42578125" style="1" customWidth="1"/>
    <col min="14601" max="14602" width="14.42578125" style="1" customWidth="1"/>
    <col min="14603" max="14604" width="13.28515625" style="1" customWidth="1"/>
    <col min="14605" max="14605" width="10.42578125" style="1" customWidth="1"/>
    <col min="14606" max="14606" width="11.85546875" style="1" customWidth="1"/>
    <col min="14607" max="14607" width="12.7109375" style="1" customWidth="1"/>
    <col min="14608" max="14608" width="11.5703125" style="1" customWidth="1"/>
    <col min="14609" max="14609" width="15.5703125" style="1" customWidth="1"/>
    <col min="14610" max="14610" width="15.28515625" style="1" customWidth="1"/>
    <col min="14611" max="14611" width="10.42578125" style="1" bestFit="1" customWidth="1"/>
    <col min="14612" max="14612" width="11.5703125" style="1" customWidth="1"/>
    <col min="14613" max="14613" width="9.140625" style="1" customWidth="1"/>
    <col min="14614" max="14847" width="9.140625" style="1"/>
    <col min="14848" max="14848" width="7" style="1" customWidth="1"/>
    <col min="14849" max="14849" width="8.7109375" style="1" customWidth="1"/>
    <col min="14850" max="14850" width="36.7109375" style="1" customWidth="1"/>
    <col min="14851" max="14851" width="7.42578125" style="1" customWidth="1"/>
    <col min="14852" max="14852" width="10.42578125" style="1" customWidth="1"/>
    <col min="14853" max="14853" width="12.140625" style="1" customWidth="1"/>
    <col min="14854" max="14855" width="15.85546875" style="1" customWidth="1"/>
    <col min="14856" max="14856" width="12.42578125" style="1" customWidth="1"/>
    <col min="14857" max="14858" width="14.42578125" style="1" customWidth="1"/>
    <col min="14859" max="14860" width="13.28515625" style="1" customWidth="1"/>
    <col min="14861" max="14861" width="10.42578125" style="1" customWidth="1"/>
    <col min="14862" max="14862" width="11.85546875" style="1" customWidth="1"/>
    <col min="14863" max="14863" width="12.7109375" style="1" customWidth="1"/>
    <col min="14864" max="14864" width="11.5703125" style="1" customWidth="1"/>
    <col min="14865" max="14865" width="15.5703125" style="1" customWidth="1"/>
    <col min="14866" max="14866" width="15.28515625" style="1" customWidth="1"/>
    <col min="14867" max="14867" width="10.42578125" style="1" bestFit="1" customWidth="1"/>
    <col min="14868" max="14868" width="11.5703125" style="1" customWidth="1"/>
    <col min="14869" max="14869" width="9.140625" style="1" customWidth="1"/>
    <col min="14870" max="15103" width="9.140625" style="1"/>
    <col min="15104" max="15104" width="7" style="1" customWidth="1"/>
    <col min="15105" max="15105" width="8.7109375" style="1" customWidth="1"/>
    <col min="15106" max="15106" width="36.7109375" style="1" customWidth="1"/>
    <col min="15107" max="15107" width="7.42578125" style="1" customWidth="1"/>
    <col min="15108" max="15108" width="10.42578125" style="1" customWidth="1"/>
    <col min="15109" max="15109" width="12.140625" style="1" customWidth="1"/>
    <col min="15110" max="15111" width="15.85546875" style="1" customWidth="1"/>
    <col min="15112" max="15112" width="12.42578125" style="1" customWidth="1"/>
    <col min="15113" max="15114" width="14.42578125" style="1" customWidth="1"/>
    <col min="15115" max="15116" width="13.28515625" style="1" customWidth="1"/>
    <col min="15117" max="15117" width="10.42578125" style="1" customWidth="1"/>
    <col min="15118" max="15118" width="11.85546875" style="1" customWidth="1"/>
    <col min="15119" max="15119" width="12.7109375" style="1" customWidth="1"/>
    <col min="15120" max="15120" width="11.5703125" style="1" customWidth="1"/>
    <col min="15121" max="15121" width="15.5703125" style="1" customWidth="1"/>
    <col min="15122" max="15122" width="15.28515625" style="1" customWidth="1"/>
    <col min="15123" max="15123" width="10.42578125" style="1" bestFit="1" customWidth="1"/>
    <col min="15124" max="15124" width="11.5703125" style="1" customWidth="1"/>
    <col min="15125" max="15125" width="9.140625" style="1" customWidth="1"/>
    <col min="15126" max="15359" width="9.140625" style="1"/>
    <col min="15360" max="15360" width="7" style="1" customWidth="1"/>
    <col min="15361" max="15361" width="8.7109375" style="1" customWidth="1"/>
    <col min="15362" max="15362" width="36.7109375" style="1" customWidth="1"/>
    <col min="15363" max="15363" width="7.42578125" style="1" customWidth="1"/>
    <col min="15364" max="15364" width="10.42578125" style="1" customWidth="1"/>
    <col min="15365" max="15365" width="12.140625" style="1" customWidth="1"/>
    <col min="15366" max="15367" width="15.85546875" style="1" customWidth="1"/>
    <col min="15368" max="15368" width="12.42578125" style="1" customWidth="1"/>
    <col min="15369" max="15370" width="14.42578125" style="1" customWidth="1"/>
    <col min="15371" max="15372" width="13.28515625" style="1" customWidth="1"/>
    <col min="15373" max="15373" width="10.42578125" style="1" customWidth="1"/>
    <col min="15374" max="15374" width="11.85546875" style="1" customWidth="1"/>
    <col min="15375" max="15375" width="12.7109375" style="1" customWidth="1"/>
    <col min="15376" max="15376" width="11.5703125" style="1" customWidth="1"/>
    <col min="15377" max="15377" width="15.5703125" style="1" customWidth="1"/>
    <col min="15378" max="15378" width="15.28515625" style="1" customWidth="1"/>
    <col min="15379" max="15379" width="10.42578125" style="1" bestFit="1" customWidth="1"/>
    <col min="15380" max="15380" width="11.5703125" style="1" customWidth="1"/>
    <col min="15381" max="15381" width="9.140625" style="1" customWidth="1"/>
    <col min="15382" max="15615" width="9.140625" style="1"/>
    <col min="15616" max="15616" width="7" style="1" customWidth="1"/>
    <col min="15617" max="15617" width="8.7109375" style="1" customWidth="1"/>
    <col min="15618" max="15618" width="36.7109375" style="1" customWidth="1"/>
    <col min="15619" max="15619" width="7.42578125" style="1" customWidth="1"/>
    <col min="15620" max="15620" width="10.42578125" style="1" customWidth="1"/>
    <col min="15621" max="15621" width="12.140625" style="1" customWidth="1"/>
    <col min="15622" max="15623" width="15.85546875" style="1" customWidth="1"/>
    <col min="15624" max="15624" width="12.42578125" style="1" customWidth="1"/>
    <col min="15625" max="15626" width="14.42578125" style="1" customWidth="1"/>
    <col min="15627" max="15628" width="13.28515625" style="1" customWidth="1"/>
    <col min="15629" max="15629" width="10.42578125" style="1" customWidth="1"/>
    <col min="15630" max="15630" width="11.85546875" style="1" customWidth="1"/>
    <col min="15631" max="15631" width="12.7109375" style="1" customWidth="1"/>
    <col min="15632" max="15632" width="11.5703125" style="1" customWidth="1"/>
    <col min="15633" max="15633" width="15.5703125" style="1" customWidth="1"/>
    <col min="15634" max="15634" width="15.28515625" style="1" customWidth="1"/>
    <col min="15635" max="15635" width="10.42578125" style="1" bestFit="1" customWidth="1"/>
    <col min="15636" max="15636" width="11.5703125" style="1" customWidth="1"/>
    <col min="15637" max="15637" width="9.140625" style="1" customWidth="1"/>
    <col min="15638" max="15871" width="9.140625" style="1"/>
    <col min="15872" max="15872" width="7" style="1" customWidth="1"/>
    <col min="15873" max="15873" width="8.7109375" style="1" customWidth="1"/>
    <col min="15874" max="15874" width="36.7109375" style="1" customWidth="1"/>
    <col min="15875" max="15875" width="7.42578125" style="1" customWidth="1"/>
    <col min="15876" max="15876" width="10.42578125" style="1" customWidth="1"/>
    <col min="15877" max="15877" width="12.140625" style="1" customWidth="1"/>
    <col min="15878" max="15879" width="15.85546875" style="1" customWidth="1"/>
    <col min="15880" max="15880" width="12.42578125" style="1" customWidth="1"/>
    <col min="15881" max="15882" width="14.42578125" style="1" customWidth="1"/>
    <col min="15883" max="15884" width="13.28515625" style="1" customWidth="1"/>
    <col min="15885" max="15885" width="10.42578125" style="1" customWidth="1"/>
    <col min="15886" max="15886" width="11.85546875" style="1" customWidth="1"/>
    <col min="15887" max="15887" width="12.7109375" style="1" customWidth="1"/>
    <col min="15888" max="15888" width="11.5703125" style="1" customWidth="1"/>
    <col min="15889" max="15889" width="15.5703125" style="1" customWidth="1"/>
    <col min="15890" max="15890" width="15.28515625" style="1" customWidth="1"/>
    <col min="15891" max="15891" width="10.42578125" style="1" bestFit="1" customWidth="1"/>
    <col min="15892" max="15892" width="11.5703125" style="1" customWidth="1"/>
    <col min="15893" max="15893" width="9.140625" style="1" customWidth="1"/>
    <col min="15894" max="16127" width="9.140625" style="1"/>
    <col min="16128" max="16128" width="7" style="1" customWidth="1"/>
    <col min="16129" max="16129" width="8.7109375" style="1" customWidth="1"/>
    <col min="16130" max="16130" width="36.7109375" style="1" customWidth="1"/>
    <col min="16131" max="16131" width="7.42578125" style="1" customWidth="1"/>
    <col min="16132" max="16132" width="10.42578125" style="1" customWidth="1"/>
    <col min="16133" max="16133" width="12.140625" style="1" customWidth="1"/>
    <col min="16134" max="16135" width="15.85546875" style="1" customWidth="1"/>
    <col min="16136" max="16136" width="12.42578125" style="1" customWidth="1"/>
    <col min="16137" max="16138" width="14.42578125" style="1" customWidth="1"/>
    <col min="16139" max="16140" width="13.28515625" style="1" customWidth="1"/>
    <col min="16141" max="16141" width="10.42578125" style="1" customWidth="1"/>
    <col min="16142" max="16142" width="11.85546875" style="1" customWidth="1"/>
    <col min="16143" max="16143" width="12.7109375" style="1" customWidth="1"/>
    <col min="16144" max="16144" width="11.5703125" style="1" customWidth="1"/>
    <col min="16145" max="16145" width="15.5703125" style="1" customWidth="1"/>
    <col min="16146" max="16146" width="15.28515625" style="1" customWidth="1"/>
    <col min="16147" max="16147" width="10.42578125" style="1" bestFit="1" customWidth="1"/>
    <col min="16148" max="16148" width="11.5703125" style="1" customWidth="1"/>
    <col min="16149" max="16149" width="9.140625" style="1" customWidth="1"/>
    <col min="16150" max="16384" width="9.140625" style="1"/>
  </cols>
  <sheetData>
    <row r="1" spans="1:20" ht="20.25" x14ac:dyDescent="0.3">
      <c r="N1" s="39" t="s">
        <v>0</v>
      </c>
      <c r="O1" s="2"/>
      <c r="P1" s="2"/>
      <c r="Q1" s="2"/>
      <c r="R1" s="3"/>
    </row>
    <row r="2" spans="1:20" ht="18.75" x14ac:dyDescent="0.3">
      <c r="G2" s="24">
        <v>4723</v>
      </c>
      <c r="N2" s="2" t="s">
        <v>50</v>
      </c>
      <c r="O2" s="2"/>
      <c r="P2" s="2"/>
      <c r="Q2" s="2"/>
      <c r="R2" s="3"/>
    </row>
    <row r="3" spans="1:20" ht="18.75" x14ac:dyDescent="0.3">
      <c r="N3" s="2" t="s">
        <v>1</v>
      </c>
      <c r="O3" s="2"/>
      <c r="P3" s="2"/>
      <c r="Q3" s="2"/>
      <c r="R3" s="3"/>
    </row>
    <row r="4" spans="1:20" ht="17.45" x14ac:dyDescent="0.3">
      <c r="N4" s="5">
        <f>R27</f>
        <v>1331756.6400000001</v>
      </c>
      <c r="O4" s="2"/>
      <c r="P4" s="2"/>
      <c r="Q4" s="2"/>
      <c r="R4" s="3"/>
    </row>
    <row r="5" spans="1:20" ht="18.75" x14ac:dyDescent="0.3">
      <c r="N5" s="2" t="s">
        <v>2</v>
      </c>
      <c r="O5" s="2"/>
      <c r="P5" s="2"/>
      <c r="Q5" s="2"/>
      <c r="R5" s="3"/>
    </row>
    <row r="6" spans="1:20" ht="18.75" x14ac:dyDescent="0.3">
      <c r="N6" s="2" t="s">
        <v>38</v>
      </c>
      <c r="O6" s="2"/>
      <c r="P6" s="2"/>
      <c r="Q6" s="2"/>
      <c r="R6" s="3"/>
    </row>
    <row r="7" spans="1:20" ht="14.45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16"/>
      <c r="L7" s="3"/>
      <c r="M7" s="3"/>
      <c r="N7" s="3"/>
      <c r="O7" s="3"/>
      <c r="P7" s="3"/>
      <c r="Q7" s="3"/>
      <c r="R7" s="3"/>
    </row>
    <row r="8" spans="1:20" ht="14.45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16"/>
      <c r="L8" s="3"/>
      <c r="M8" s="3"/>
      <c r="N8" s="3"/>
      <c r="O8" s="3"/>
      <c r="P8" s="3"/>
      <c r="Q8" s="3"/>
      <c r="R8" s="3"/>
    </row>
    <row r="9" spans="1:20" ht="20.25" x14ac:dyDescent="0.3">
      <c r="A9" s="67" t="s">
        <v>3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"/>
      <c r="T9" s="6"/>
    </row>
    <row r="10" spans="1:20" ht="24" customHeight="1" x14ac:dyDescent="0.3">
      <c r="A10" s="67" t="s">
        <v>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"/>
      <c r="T10" s="6"/>
    </row>
    <row r="11" spans="1:20" ht="24" customHeight="1" x14ac:dyDescent="0.3">
      <c r="A11" s="68" t="s">
        <v>51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"/>
      <c r="T11" s="6"/>
    </row>
    <row r="12" spans="1:20" ht="33" customHeight="1" x14ac:dyDescent="0.25">
      <c r="A12" s="55" t="s">
        <v>5</v>
      </c>
      <c r="B12" s="55" t="s">
        <v>6</v>
      </c>
      <c r="C12" s="55" t="s">
        <v>7</v>
      </c>
      <c r="D12" s="55" t="s">
        <v>8</v>
      </c>
      <c r="E12" s="62" t="s">
        <v>9</v>
      </c>
      <c r="F12" s="55" t="s">
        <v>10</v>
      </c>
      <c r="G12" s="55" t="s">
        <v>11</v>
      </c>
      <c r="H12" s="55"/>
      <c r="I12" s="55" t="s">
        <v>12</v>
      </c>
      <c r="J12" s="62" t="s">
        <v>13</v>
      </c>
      <c r="K12" s="64" t="s">
        <v>41</v>
      </c>
      <c r="L12" s="65"/>
      <c r="M12" s="65"/>
      <c r="N12" s="66"/>
      <c r="O12" s="62" t="s">
        <v>14</v>
      </c>
      <c r="P12" s="62" t="s">
        <v>15</v>
      </c>
      <c r="Q12" s="62" t="s">
        <v>16</v>
      </c>
      <c r="R12" s="55" t="s">
        <v>17</v>
      </c>
    </row>
    <row r="13" spans="1:20" ht="121.5" customHeight="1" x14ac:dyDescent="0.35">
      <c r="A13" s="55"/>
      <c r="B13" s="55"/>
      <c r="C13" s="55"/>
      <c r="D13" s="55"/>
      <c r="E13" s="63"/>
      <c r="F13" s="55"/>
      <c r="G13" s="47" t="s">
        <v>18</v>
      </c>
      <c r="H13" s="47" t="s">
        <v>19</v>
      </c>
      <c r="I13" s="55"/>
      <c r="J13" s="63"/>
      <c r="K13" s="44" t="s">
        <v>44</v>
      </c>
      <c r="L13" s="44" t="s">
        <v>45</v>
      </c>
      <c r="M13" s="45" t="s">
        <v>42</v>
      </c>
      <c r="N13" s="45" t="s">
        <v>43</v>
      </c>
      <c r="O13" s="63"/>
      <c r="P13" s="63"/>
      <c r="Q13" s="63"/>
      <c r="R13" s="55"/>
      <c r="S13" s="7"/>
      <c r="T13" s="7"/>
    </row>
    <row r="14" spans="1:20" s="4" customFormat="1" ht="22.5" customHeight="1" x14ac:dyDescent="0.3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47">
        <v>11</v>
      </c>
      <c r="L14" s="8">
        <v>12</v>
      </c>
      <c r="M14" s="8">
        <v>13</v>
      </c>
      <c r="N14" s="8">
        <v>15</v>
      </c>
      <c r="O14" s="8">
        <v>16</v>
      </c>
      <c r="P14" s="8">
        <v>17</v>
      </c>
      <c r="Q14" s="8">
        <v>18</v>
      </c>
      <c r="R14" s="8">
        <v>19</v>
      </c>
      <c r="S14" s="9"/>
    </row>
    <row r="15" spans="1:20" s="4" customFormat="1" ht="22.5" customHeight="1" x14ac:dyDescent="0.25">
      <c r="A15" s="56" t="s">
        <v>20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8"/>
    </row>
    <row r="16" spans="1:20" s="29" customFormat="1" ht="27.6" customHeight="1" x14ac:dyDescent="0.25">
      <c r="A16" s="25">
        <v>1</v>
      </c>
      <c r="B16" s="25" t="s">
        <v>36</v>
      </c>
      <c r="C16" s="26" t="s">
        <v>21</v>
      </c>
      <c r="D16" s="27">
        <v>1</v>
      </c>
      <c r="E16" s="27">
        <v>18</v>
      </c>
      <c r="F16" s="27">
        <v>9287</v>
      </c>
      <c r="G16" s="27"/>
      <c r="H16" s="27"/>
      <c r="I16" s="27">
        <f>(F16*D16)+G16+H16</f>
        <v>9287</v>
      </c>
      <c r="J16" s="27">
        <f>I16*D16</f>
        <v>9287</v>
      </c>
      <c r="K16" s="46" t="s">
        <v>46</v>
      </c>
      <c r="L16" s="27">
        <f>I16*K16</f>
        <v>2786.1</v>
      </c>
      <c r="M16" s="46" t="s">
        <v>48</v>
      </c>
      <c r="N16" s="27">
        <f>I16*0.1</f>
        <v>928.7</v>
      </c>
      <c r="O16" s="27">
        <f>I16+L16+N16</f>
        <v>13001.800000000001</v>
      </c>
      <c r="P16" s="27"/>
      <c r="Q16" s="27">
        <f>O16+P16</f>
        <v>13001.800000000001</v>
      </c>
      <c r="R16" s="27">
        <f>Q16*12</f>
        <v>156021.6</v>
      </c>
      <c r="S16" s="28"/>
    </row>
    <row r="17" spans="1:23" s="29" customFormat="1" ht="25.9" customHeight="1" x14ac:dyDescent="0.25">
      <c r="A17" s="25">
        <v>2</v>
      </c>
      <c r="B17" s="25">
        <v>1231</v>
      </c>
      <c r="C17" s="26" t="s">
        <v>22</v>
      </c>
      <c r="D17" s="27">
        <v>1</v>
      </c>
      <c r="E17" s="27">
        <v>18</v>
      </c>
      <c r="F17" s="27">
        <v>7430</v>
      </c>
      <c r="G17" s="27"/>
      <c r="H17" s="27"/>
      <c r="I17" s="27">
        <f>(F17*D17)+G17+H17</f>
        <v>7430</v>
      </c>
      <c r="J17" s="27">
        <f>I17*D17</f>
        <v>7430</v>
      </c>
      <c r="K17" s="46" t="s">
        <v>46</v>
      </c>
      <c r="L17" s="27">
        <f>I17*K17</f>
        <v>2229</v>
      </c>
      <c r="M17" s="27"/>
      <c r="N17" s="27"/>
      <c r="O17" s="27">
        <f>I17+L17+N17</f>
        <v>9659</v>
      </c>
      <c r="P17" s="27"/>
      <c r="Q17" s="27">
        <f>O17+P17</f>
        <v>9659</v>
      </c>
      <c r="R17" s="27">
        <f>Q17*12</f>
        <v>115908</v>
      </c>
      <c r="S17" s="28"/>
    </row>
    <row r="18" spans="1:23" s="4" customFormat="1" ht="23.45" customHeight="1" x14ac:dyDescent="0.25">
      <c r="A18" s="25">
        <v>3</v>
      </c>
      <c r="B18" s="37">
        <v>8322</v>
      </c>
      <c r="C18" s="26" t="s">
        <v>49</v>
      </c>
      <c r="D18" s="33">
        <v>1</v>
      </c>
      <c r="E18" s="33">
        <v>2</v>
      </c>
      <c r="F18" s="33">
        <v>3153</v>
      </c>
      <c r="G18" s="33"/>
      <c r="H18" s="33"/>
      <c r="I18" s="33">
        <f>F18+G18+H18</f>
        <v>3153</v>
      </c>
      <c r="J18" s="33">
        <f>I18</f>
        <v>3153</v>
      </c>
      <c r="K18" s="46" t="s">
        <v>46</v>
      </c>
      <c r="L18" s="27">
        <f>I18*K18</f>
        <v>945.9</v>
      </c>
      <c r="M18" s="46"/>
      <c r="N18" s="33"/>
      <c r="O18" s="33">
        <f>I18+L18+N18</f>
        <v>4098.8999999999996</v>
      </c>
      <c r="P18" s="33">
        <v>2601.1</v>
      </c>
      <c r="Q18" s="33">
        <f>O18+P18</f>
        <v>6700</v>
      </c>
      <c r="R18" s="33">
        <f>Q18*12</f>
        <v>80400</v>
      </c>
      <c r="S18" s="28"/>
    </row>
    <row r="19" spans="1:23" s="4" customFormat="1" ht="23.45" customHeight="1" x14ac:dyDescent="0.3">
      <c r="A19" s="59" t="s">
        <v>23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1"/>
      <c r="S19" s="28"/>
      <c r="U19" s="11"/>
    </row>
    <row r="20" spans="1:23" s="31" customFormat="1" ht="24.6" customHeight="1" x14ac:dyDescent="0.25">
      <c r="A20" s="25">
        <v>4</v>
      </c>
      <c r="B20" s="30" t="s">
        <v>37</v>
      </c>
      <c r="C20" s="26" t="s">
        <v>24</v>
      </c>
      <c r="D20" s="27">
        <v>1</v>
      </c>
      <c r="E20" s="27">
        <v>12</v>
      </c>
      <c r="F20" s="27">
        <v>6133</v>
      </c>
      <c r="G20" s="27"/>
      <c r="H20" s="27">
        <f>F20*15%</f>
        <v>919.94999999999993</v>
      </c>
      <c r="I20" s="27">
        <f>(F20*D20)+G20+H20</f>
        <v>7052.95</v>
      </c>
      <c r="J20" s="27">
        <f>I20*D20</f>
        <v>7052.95</v>
      </c>
      <c r="K20" s="46" t="s">
        <v>47</v>
      </c>
      <c r="L20" s="27">
        <f>I20*K20</f>
        <v>1410.5900000000001</v>
      </c>
      <c r="M20" s="46" t="s">
        <v>46</v>
      </c>
      <c r="N20" s="27">
        <f>I20*0.3</f>
        <v>2115.8849999999998</v>
      </c>
      <c r="O20" s="27">
        <f>I20+L20+N20</f>
        <v>10579.425000000001</v>
      </c>
      <c r="P20" s="27"/>
      <c r="Q20" s="27">
        <f>O20+P20</f>
        <v>10579.425000000001</v>
      </c>
      <c r="R20" s="27">
        <f>Q20*12</f>
        <v>126953.1</v>
      </c>
      <c r="S20" s="28"/>
    </row>
    <row r="21" spans="1:23" s="31" customFormat="1" ht="24" customHeight="1" x14ac:dyDescent="0.25">
      <c r="A21" s="25">
        <v>5</v>
      </c>
      <c r="B21" s="30">
        <v>5133</v>
      </c>
      <c r="C21" s="26" t="s">
        <v>25</v>
      </c>
      <c r="D21" s="27">
        <v>7</v>
      </c>
      <c r="E21" s="27">
        <v>6</v>
      </c>
      <c r="F21" s="27">
        <v>4195</v>
      </c>
      <c r="G21" s="27">
        <f>F21*20%</f>
        <v>839</v>
      </c>
      <c r="H21" s="27">
        <f>F21*15%</f>
        <v>629.25</v>
      </c>
      <c r="I21" s="27">
        <f>F21+G21+H21</f>
        <v>5663.25</v>
      </c>
      <c r="J21" s="27">
        <f>I21*D21</f>
        <v>39642.75</v>
      </c>
      <c r="K21" s="27"/>
      <c r="L21" s="27"/>
      <c r="M21" s="27" t="s">
        <v>26</v>
      </c>
      <c r="N21" s="27">
        <v>7928.57</v>
      </c>
      <c r="O21" s="27">
        <f>J21+N21</f>
        <v>47571.32</v>
      </c>
      <c r="P21" s="27">
        <v>1507.17</v>
      </c>
      <c r="Q21" s="27">
        <f>J21+N21+P21</f>
        <v>49078.49</v>
      </c>
      <c r="R21" s="27">
        <f>Q21*12</f>
        <v>588941.88</v>
      </c>
      <c r="S21" s="28"/>
    </row>
    <row r="22" spans="1:23" s="4" customFormat="1" ht="22.15" customHeight="1" x14ac:dyDescent="0.3">
      <c r="A22" s="59" t="s">
        <v>35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28"/>
      <c r="T22" s="11"/>
    </row>
    <row r="23" spans="1:23" s="31" customFormat="1" ht="25.9" customHeight="1" x14ac:dyDescent="0.25">
      <c r="A23" s="25">
        <v>6</v>
      </c>
      <c r="B23" s="30" t="s">
        <v>37</v>
      </c>
      <c r="C23" s="26" t="s">
        <v>24</v>
      </c>
      <c r="D23" s="27">
        <v>1</v>
      </c>
      <c r="E23" s="27">
        <v>13</v>
      </c>
      <c r="F23" s="27">
        <v>6567</v>
      </c>
      <c r="G23" s="27"/>
      <c r="H23" s="27">
        <f>F23*15%</f>
        <v>985.05</v>
      </c>
      <c r="I23" s="27">
        <f>(F23*D23)+G23+H23</f>
        <v>7552.05</v>
      </c>
      <c r="J23" s="27">
        <f>I23*D23</f>
        <v>7552.05</v>
      </c>
      <c r="K23" s="46" t="s">
        <v>47</v>
      </c>
      <c r="L23" s="27">
        <f>I23*K23</f>
        <v>1510.41</v>
      </c>
      <c r="M23" s="46" t="s">
        <v>48</v>
      </c>
      <c r="N23" s="27">
        <f>I23*0.1</f>
        <v>755.20500000000004</v>
      </c>
      <c r="O23" s="27">
        <f>I23+L23+N23</f>
        <v>9817.6650000000009</v>
      </c>
      <c r="P23" s="27"/>
      <c r="Q23" s="27">
        <f>O23+P23</f>
        <v>9817.6650000000009</v>
      </c>
      <c r="R23" s="27">
        <f>Q23*12</f>
        <v>117811.98000000001</v>
      </c>
      <c r="S23" s="28"/>
    </row>
    <row r="24" spans="1:23" s="4" customFormat="1" ht="33" x14ac:dyDescent="0.25">
      <c r="A24" s="25">
        <v>7</v>
      </c>
      <c r="B24" s="32" t="s">
        <v>27</v>
      </c>
      <c r="C24" s="26" t="s">
        <v>28</v>
      </c>
      <c r="D24" s="27">
        <v>1</v>
      </c>
      <c r="E24" s="27">
        <v>12</v>
      </c>
      <c r="F24" s="27">
        <v>6133</v>
      </c>
      <c r="G24" s="27"/>
      <c r="H24" s="27">
        <f>F24*15%</f>
        <v>919.94999999999993</v>
      </c>
      <c r="I24" s="27">
        <f>(F24*D24)+G24+H24</f>
        <v>7052.95</v>
      </c>
      <c r="J24" s="27">
        <f>I24*D24</f>
        <v>7052.95</v>
      </c>
      <c r="K24" s="27"/>
      <c r="L24" s="27"/>
      <c r="M24" s="46" t="s">
        <v>47</v>
      </c>
      <c r="N24" s="27">
        <f>I24*0.2</f>
        <v>1410.5900000000001</v>
      </c>
      <c r="O24" s="27">
        <f>I24+L24+N24</f>
        <v>8463.5400000000009</v>
      </c>
      <c r="P24" s="27"/>
      <c r="Q24" s="27">
        <f>O24+P24</f>
        <v>8463.5400000000009</v>
      </c>
      <c r="R24" s="27">
        <f>Q24*12</f>
        <v>101562.48000000001</v>
      </c>
      <c r="S24" s="28"/>
      <c r="T24" s="11"/>
    </row>
    <row r="25" spans="1:23" s="4" customFormat="1" ht="22.9" customHeight="1" x14ac:dyDescent="0.3">
      <c r="A25" s="59" t="s">
        <v>29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1"/>
      <c r="S25" s="28"/>
    </row>
    <row r="26" spans="1:23" s="4" customFormat="1" ht="22.15" customHeight="1" thickBot="1" x14ac:dyDescent="0.3">
      <c r="A26" s="25">
        <v>8</v>
      </c>
      <c r="B26" s="30" t="s">
        <v>37</v>
      </c>
      <c r="C26" s="26" t="s">
        <v>24</v>
      </c>
      <c r="D26" s="27">
        <v>0.5</v>
      </c>
      <c r="E26" s="27">
        <v>12</v>
      </c>
      <c r="F26" s="27">
        <v>3066.5</v>
      </c>
      <c r="G26" s="27"/>
      <c r="H26" s="27"/>
      <c r="I26" s="27">
        <f>F26+G26+H26</f>
        <v>3066.5</v>
      </c>
      <c r="J26" s="27">
        <f>I26</f>
        <v>3066.5</v>
      </c>
      <c r="K26" s="46" t="s">
        <v>47</v>
      </c>
      <c r="L26" s="27">
        <f>I26*K26</f>
        <v>613.30000000000007</v>
      </c>
      <c r="M26" s="27"/>
      <c r="N26" s="33"/>
      <c r="O26" s="27">
        <f>I26+L26+N26</f>
        <v>3679.8</v>
      </c>
      <c r="P26" s="27"/>
      <c r="Q26" s="27">
        <f>O26+P26</f>
        <v>3679.8</v>
      </c>
      <c r="R26" s="27">
        <f>Q26*12</f>
        <v>44157.600000000006</v>
      </c>
      <c r="S26" s="28"/>
    </row>
    <row r="27" spans="1:23" s="10" customFormat="1" ht="20.45" customHeight="1" thickBot="1" x14ac:dyDescent="0.3">
      <c r="A27" s="21"/>
      <c r="B27" s="22"/>
      <c r="C27" s="34" t="s">
        <v>30</v>
      </c>
      <c r="D27" s="35">
        <f>SUM(D16:D26)</f>
        <v>13.5</v>
      </c>
      <c r="E27" s="38" t="s">
        <v>31</v>
      </c>
      <c r="F27" s="35">
        <f>SUM(F16:F26)</f>
        <v>45964.5</v>
      </c>
      <c r="G27" s="35">
        <f>SUM(G16:G26)</f>
        <v>839</v>
      </c>
      <c r="H27" s="35">
        <f>SUM(H16:H26)</f>
        <v>3454.2</v>
      </c>
      <c r="I27" s="35">
        <f>SUM(I16:I26)</f>
        <v>50257.7</v>
      </c>
      <c r="J27" s="35">
        <f>SUM(J16:J26)</f>
        <v>84237.2</v>
      </c>
      <c r="K27" s="38" t="s">
        <v>31</v>
      </c>
      <c r="L27" s="35">
        <f>SUM(L16:L26)</f>
        <v>9495.2999999999993</v>
      </c>
      <c r="M27" s="38" t="s">
        <v>31</v>
      </c>
      <c r="N27" s="35">
        <f>SUM(N16:N26)</f>
        <v>13138.949999999999</v>
      </c>
      <c r="O27" s="38">
        <f>SUM(O16:O26)</f>
        <v>106871.45000000003</v>
      </c>
      <c r="P27" s="38">
        <f>SUM(P16:P26)</f>
        <v>4108.2700000000004</v>
      </c>
      <c r="Q27" s="35">
        <f>SUM(Q16:Q26)</f>
        <v>110979.72000000002</v>
      </c>
      <c r="R27" s="72">
        <f>SUM(R16:R26)</f>
        <v>1331756.6400000001</v>
      </c>
      <c r="S27" s="11"/>
      <c r="T27" s="4"/>
    </row>
    <row r="28" spans="1:23" s="10" customFormat="1" ht="20.45" customHeight="1" thickBot="1" x14ac:dyDescent="0.3">
      <c r="A28" s="21"/>
      <c r="B28" s="42"/>
      <c r="C28" s="43" t="s">
        <v>32</v>
      </c>
      <c r="D28" s="48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70">
        <v>74201</v>
      </c>
      <c r="R28" s="27">
        <v>74201</v>
      </c>
      <c r="S28" s="11"/>
      <c r="T28" s="11"/>
    </row>
    <row r="29" spans="1:23" s="12" customFormat="1" ht="20.45" customHeight="1" thickBot="1" x14ac:dyDescent="0.3">
      <c r="A29" s="23"/>
      <c r="B29" s="40"/>
      <c r="C29" s="41" t="s">
        <v>52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36">
        <f>R29/12</f>
        <v>33920.196666666663</v>
      </c>
      <c r="R29" s="27">
        <f>285243.36+65799+100000-44000</f>
        <v>407042.36</v>
      </c>
      <c r="S29" s="11"/>
      <c r="T29" s="11"/>
      <c r="U29" s="19"/>
      <c r="W29" s="10"/>
    </row>
    <row r="30" spans="1:23" s="10" customFormat="1" ht="26.45" customHeight="1" thickBot="1" x14ac:dyDescent="0.4">
      <c r="A30" s="13"/>
      <c r="B30" s="14"/>
      <c r="C30" s="34" t="s">
        <v>33</v>
      </c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4"/>
      <c r="Q30" s="71">
        <f>Q27+Q28+Q29</f>
        <v>219100.91666666669</v>
      </c>
      <c r="R30" s="27">
        <f>R29+R28+R27</f>
        <v>1813000</v>
      </c>
      <c r="S30" s="15"/>
      <c r="T30" s="69">
        <v>1857000</v>
      </c>
    </row>
    <row r="31" spans="1:23" ht="16.149999999999999" customHeight="1" x14ac:dyDescent="0.25">
      <c r="A31" s="16"/>
      <c r="B31" s="16"/>
      <c r="C31" s="16"/>
      <c r="D31" s="20"/>
      <c r="E31" s="16"/>
      <c r="F31" s="17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6"/>
      <c r="R31" s="16"/>
    </row>
    <row r="32" spans="1:23" ht="18.75" x14ac:dyDescent="0.3">
      <c r="A32" s="16"/>
      <c r="B32" s="16"/>
      <c r="C32" s="18" t="s">
        <v>34</v>
      </c>
      <c r="D32" s="16"/>
      <c r="E32" s="16"/>
      <c r="F32" s="18" t="s">
        <v>39</v>
      </c>
      <c r="G32" s="18"/>
      <c r="H32" s="18"/>
      <c r="I32" s="10"/>
      <c r="J32" s="10"/>
      <c r="L32" s="18"/>
      <c r="M32" s="16"/>
      <c r="N32" s="16"/>
      <c r="O32" s="16"/>
      <c r="P32" s="16"/>
      <c r="Q32" s="16"/>
      <c r="R32" s="16"/>
    </row>
    <row r="33" spans="1:18" x14ac:dyDescent="0.25">
      <c r="A33" s="16"/>
      <c r="B33" s="16"/>
      <c r="C33" s="16"/>
      <c r="D33" s="16"/>
      <c r="E33" s="16"/>
      <c r="F33" s="16"/>
      <c r="G33" s="16"/>
      <c r="H33" s="16"/>
      <c r="I33" s="10"/>
      <c r="J33" s="10"/>
      <c r="L33" s="16"/>
      <c r="M33" s="16"/>
      <c r="N33" s="16"/>
      <c r="O33" s="16"/>
      <c r="P33" s="16"/>
      <c r="Q33" s="16"/>
      <c r="R33" s="16"/>
    </row>
    <row r="34" spans="1:18" ht="18.75" x14ac:dyDescent="0.3">
      <c r="A34" s="16"/>
      <c r="B34" s="16"/>
      <c r="C34" s="18" t="s">
        <v>22</v>
      </c>
      <c r="D34" s="16"/>
      <c r="E34" s="16"/>
      <c r="F34" s="18" t="s">
        <v>40</v>
      </c>
      <c r="G34" s="16"/>
      <c r="H34" s="16"/>
      <c r="I34" s="10"/>
      <c r="J34" s="10"/>
      <c r="L34" s="18"/>
      <c r="M34" s="16"/>
      <c r="N34" s="16"/>
      <c r="O34" s="16"/>
      <c r="P34" s="16"/>
      <c r="Q34" s="16"/>
      <c r="R34" s="16"/>
    </row>
  </sheetData>
  <mergeCells count="24">
    <mergeCell ref="A9:R9"/>
    <mergeCell ref="A10:R10"/>
    <mergeCell ref="A11:R11"/>
    <mergeCell ref="A12:A13"/>
    <mergeCell ref="B12:B13"/>
    <mergeCell ref="C12:C13"/>
    <mergeCell ref="D12:D13"/>
    <mergeCell ref="E12:E13"/>
    <mergeCell ref="F12:F13"/>
    <mergeCell ref="G12:H12"/>
    <mergeCell ref="D28:P28"/>
    <mergeCell ref="D29:P29"/>
    <mergeCell ref="D30:P30"/>
    <mergeCell ref="R12:R13"/>
    <mergeCell ref="A15:R15"/>
    <mergeCell ref="A19:R19"/>
    <mergeCell ref="A22:R22"/>
    <mergeCell ref="A25:R25"/>
    <mergeCell ref="I12:I13"/>
    <mergeCell ref="J12:J13"/>
    <mergeCell ref="K12:N12"/>
    <mergeCell ref="O12:O13"/>
    <mergeCell ref="P12:P13"/>
    <mergeCell ref="Q12:Q13"/>
  </mergeCells>
  <pageMargins left="0.55118110236220474" right="0.15748031496062992" top="0.74803149606299213" bottom="0.47244094488188981" header="0.31496062992125984" footer="0.19685039370078741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мін 6700</vt:lpstr>
      <vt:lpstr>'2023 мін 6700'!Область_печати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</dc:creator>
  <cp:lastModifiedBy>dombrovska</cp:lastModifiedBy>
  <cp:lastPrinted>2022-12-21T12:38:26Z</cp:lastPrinted>
  <dcterms:created xsi:type="dcterms:W3CDTF">2019-12-11T10:23:52Z</dcterms:created>
  <dcterms:modified xsi:type="dcterms:W3CDTF">2022-12-21T13:01:38Z</dcterms:modified>
</cp:coreProperties>
</file>