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20" yWindow="-435" windowWidth="20730" windowHeight="11025" tabRatio="582"/>
  </bookViews>
  <sheets>
    <sheet name="додаток5" sheetId="6" r:id="rId1"/>
    <sheet name="Лист2" sheetId="10" r:id="rId2"/>
  </sheets>
  <definedNames>
    <definedName name="_xlnm.Print_Area" localSheetId="0">додаток5!$A$1:$K$40</definedName>
  </definedNames>
  <calcPr calcId="145621"/>
</workbook>
</file>

<file path=xl/calcChain.xml><?xml version="1.0" encoding="utf-8"?>
<calcChain xmlns="http://schemas.openxmlformats.org/spreadsheetml/2006/main">
  <c r="H13" i="6" l="1"/>
  <c r="H17" i="6" l="1"/>
  <c r="J16" i="6"/>
  <c r="H29" i="6"/>
  <c r="J14" i="6"/>
  <c r="J21" i="6"/>
  <c r="J22" i="6"/>
  <c r="J29" i="6" l="1"/>
  <c r="H18" i="6" l="1"/>
  <c r="J13" i="6" s="1"/>
  <c r="J17" i="6"/>
  <c r="H12" i="6"/>
  <c r="J28" i="6" l="1"/>
  <c r="H31" i="6"/>
  <c r="H27" i="6" s="1"/>
  <c r="H11" i="6" l="1"/>
  <c r="H26" i="6"/>
  <c r="J15" i="6" l="1"/>
  <c r="H25" i="6" l="1"/>
  <c r="J36" i="6"/>
  <c r="I32" i="6"/>
  <c r="H33" i="6" l="1"/>
  <c r="J33" i="6" l="1"/>
  <c r="J32" i="6" s="1"/>
  <c r="H32" i="6"/>
  <c r="J18" i="6" l="1"/>
  <c r="J24" i="6"/>
  <c r="J26" i="6"/>
  <c r="J30" i="6"/>
  <c r="J31" i="6"/>
  <c r="J27" i="6" l="1"/>
  <c r="H23" i="6"/>
  <c r="J23" i="6" l="1"/>
  <c r="H10" i="6"/>
  <c r="H37" i="6" s="1"/>
  <c r="J25" i="6"/>
  <c r="J12" i="6"/>
  <c r="I10" i="6"/>
  <c r="J11" i="6" l="1"/>
  <c r="J10" i="6" s="1"/>
  <c r="J37" i="6" s="1"/>
</calcChain>
</file>

<file path=xl/sharedStrings.xml><?xml version="1.0" encoding="utf-8"?>
<sst xmlns="http://schemas.openxmlformats.org/spreadsheetml/2006/main" count="138" uniqueCount="87">
  <si>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</si>
  <si>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</si>
  <si>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</si>
  <si>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</si>
  <si>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</si>
  <si>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</si>
  <si>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</si>
  <si>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</si>
  <si>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</si>
  <si>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</si>
  <si>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</si>
  <si>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</si>
  <si>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</si>
  <si>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</si>
  <si>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</si>
  <si>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</si>
  <si>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</si>
  <si>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</si>
  <si>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</si>
  <si>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</si>
  <si>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</si>
  <si>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</si>
  <si>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</si>
  <si>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</si>
  <si>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</si>
  <si>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</si>
  <si>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</si>
  <si>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</si>
  <si>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</si>
  <si>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</si>
  <si>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</si>
  <si>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</si>
  <si>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</si>
  <si>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</si>
  <si>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</si>
  <si>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</si>
  <si>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</si>
  <si>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</si>
  <si>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</si>
  <si>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</si>
  <si>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</si>
  <si>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</si>
  <si>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</si>
  <si>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</si>
  <si>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</si>
  <si>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</si>
  <si>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</si>
  <si>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</si>
  <si>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</si>
  <si>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</si>
  <si>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</si>
  <si>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</si>
  <si>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</si>
  <si>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</si>
  <si>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</si>
  <si>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</si>
  <si>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</si>
  <si>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</si>
  <si>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</si>
  <si>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</si>
  <si>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</si>
  <si>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</si>
  <si>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</si>
  <si>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Прибдання основних засобів ( придбання бульдозера, автогрейдера)</t>
  </si>
  <si>
    <t>Секретар сільської ради</t>
  </si>
  <si>
    <t>Т.ДІБРОВА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</si>
  <si>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</si>
  <si>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</si>
  <si>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</si>
  <si>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</si>
  <si>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</si>
  <si>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</si>
  <si>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 xml:space="preserve">поповнення статутного капіталу ( виготовлення ПКД робочого проекту) 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</si>
  <si>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</si>
  <si>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</si>
  <si>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</si>
  <si>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(в редакції рішення сільської ради від 29 червня 2021 р.№ 15-1/VІІІ)</t>
  </si>
  <si>
    <t>0211181</t>
  </si>
  <si>
    <t>0211182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</si>
  <si>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</si>
  <si>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</si>
  <si>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</si>
  <si>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обладнання  (комп’ютерної  техніки )</t>
  </si>
  <si>
    <t>0211021</t>
  </si>
  <si>
    <t xml:space="preserve">придбання комп’ютерної техніки та  мультимедійного обладнання </t>
  </si>
  <si>
    <t>Капітальний ремонт холка з гардеробами та тамбуром туалетів Білозірського ліцею – опорний заклад загальної середньої освіти  Білозірської сільської ради Черкаського   району  Черкаської області  за   адресою:    вул. Л.Українки,   3,   с.   Білозір'я  Черкаського   району  Черкаської області</t>
  </si>
  <si>
    <t>Будівництво дитячого майданчику Білозірської початкової школи філія Білозірського ліцею - опорного закладу загальної середньої освіти Білозірської сільської ради Черкаського району Черкаської області” за адресою: вул. Незалежності, 333, с. Білозір’я Черкаського району Черкаської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</si>
</sst>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8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2" fillId="2" borderId="0" xfId="0" applyNumberFormat="1" applyFont="1" applyFill="1" applyAlignment="1" applyProtection="1"/>
    <xf numFmtId="0" fontId="26" fillId="2" borderId="3" xfId="0" applyFont="1" applyFill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topLeftCell="B20" zoomScaleNormal="100" zoomScaleSheetLayoutView="100" workbookViewId="0">
      <selection activeCell="F28" sqref="F28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16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79"/>
      <c r="I1" s="1"/>
      <c r="J1" s="72" t="s">
        <v>10</v>
      </c>
      <c r="K1" s="72"/>
      <c r="L1" s="2"/>
    </row>
    <row r="2" spans="1:12" s="10" customFormat="1" ht="15" customHeight="1" x14ac:dyDescent="0.2">
      <c r="A2" s="4"/>
      <c r="B2" s="4"/>
      <c r="C2" s="11"/>
      <c r="D2" s="5"/>
      <c r="E2" s="5"/>
      <c r="F2" s="73" t="s">
        <v>28</v>
      </c>
      <c r="G2" s="73"/>
      <c r="H2" s="73"/>
      <c r="I2" s="73"/>
      <c r="J2" s="73"/>
      <c r="K2" s="73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74" t="s">
        <v>29</v>
      </c>
      <c r="G3" s="74"/>
      <c r="H3" s="74"/>
      <c r="I3" s="74"/>
      <c r="J3" s="74"/>
      <c r="K3" s="74"/>
      <c r="L3" s="11"/>
    </row>
    <row r="4" spans="1:12" s="10" customFormat="1" ht="16.5" customHeight="1" x14ac:dyDescent="0.2">
      <c r="A4" s="4"/>
      <c r="B4" s="4"/>
      <c r="C4" s="11"/>
      <c r="D4" s="6"/>
      <c r="E4" s="6"/>
      <c r="F4" s="43"/>
      <c r="G4" s="43"/>
      <c r="H4" s="74" t="s">
        <v>76</v>
      </c>
      <c r="I4" s="74"/>
      <c r="J4" s="74"/>
      <c r="K4" s="74"/>
      <c r="L4" s="11"/>
    </row>
    <row r="5" spans="1:12" ht="73.5" customHeight="1" x14ac:dyDescent="0.2">
      <c r="A5" s="1"/>
      <c r="B5" s="75" t="s">
        <v>26</v>
      </c>
      <c r="C5" s="75"/>
      <c r="D5" s="75"/>
      <c r="E5" s="75"/>
      <c r="F5" s="75"/>
      <c r="G5" s="75"/>
      <c r="H5" s="75"/>
      <c r="I5" s="75"/>
      <c r="J5" s="75"/>
      <c r="K5" s="75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68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80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H11+H13+H23+H25+H27</f>
        <v>4025543</v>
      </c>
      <c r="I10" s="30">
        <f>I11</f>
        <v>0</v>
      </c>
      <c r="J10" s="47">
        <f>J11+J13+J23+J25+J27</f>
        <v>4025543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690000</v>
      </c>
      <c r="I11" s="35"/>
      <c r="J11" s="48">
        <f>H11</f>
        <v>690000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66</v>
      </c>
      <c r="G12" s="37">
        <v>2021</v>
      </c>
      <c r="H12" s="49">
        <f>30000+60000+550000+50000</f>
        <v>690000</v>
      </c>
      <c r="I12" s="52">
        <v>0</v>
      </c>
      <c r="J12" s="49">
        <f>H12</f>
        <v>690000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76" t="s">
        <v>32</v>
      </c>
      <c r="F13" s="77"/>
      <c r="G13" s="37"/>
      <c r="H13" s="48">
        <f>H14+H15+H16+H17+H18+H21+H22</f>
        <v>1992668</v>
      </c>
      <c r="I13" s="52">
        <v>0</v>
      </c>
      <c r="J13" s="48">
        <f>H13</f>
        <v>1992668</v>
      </c>
      <c r="K13" s="55">
        <v>0</v>
      </c>
      <c r="L13" s="26"/>
    </row>
    <row r="14" spans="1:12" s="14" customFormat="1" ht="23.25" customHeight="1" x14ac:dyDescent="0.25">
      <c r="A14" s="24"/>
      <c r="B14" s="44" t="s">
        <v>83</v>
      </c>
      <c r="C14" s="45">
        <v>1021</v>
      </c>
      <c r="D14" s="44" t="s">
        <v>34</v>
      </c>
      <c r="E14" s="59" t="s">
        <v>35</v>
      </c>
      <c r="F14" s="60" t="s">
        <v>84</v>
      </c>
      <c r="G14" s="37">
        <v>2021</v>
      </c>
      <c r="H14" s="49">
        <v>75700</v>
      </c>
      <c r="I14" s="52">
        <v>0</v>
      </c>
      <c r="J14" s="49">
        <f t="shared" ref="J14:J31" si="0">H14</f>
        <v>75700</v>
      </c>
      <c r="K14" s="55">
        <v>0</v>
      </c>
      <c r="L14" s="26"/>
    </row>
    <row r="15" spans="1:12" s="14" customFormat="1" ht="60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62</v>
      </c>
      <c r="G15" s="37">
        <v>2021</v>
      </c>
      <c r="H15" s="49">
        <v>50000</v>
      </c>
      <c r="I15" s="52">
        <v>0</v>
      </c>
      <c r="J15" s="49">
        <f t="shared" ref="J15:J17" si="1">H15</f>
        <v>50000</v>
      </c>
      <c r="K15" s="55">
        <v>0</v>
      </c>
      <c r="L15" s="26"/>
    </row>
    <row r="16" spans="1:12" s="14" customFormat="1" ht="60" customHeight="1" x14ac:dyDescent="0.25">
      <c r="A16" s="24"/>
      <c r="B16" s="44" t="s">
        <v>33</v>
      </c>
      <c r="C16" s="45">
        <v>1061</v>
      </c>
      <c r="D16" s="44" t="s">
        <v>34</v>
      </c>
      <c r="E16" s="59" t="s">
        <v>35</v>
      </c>
      <c r="F16" s="60" t="s">
        <v>82</v>
      </c>
      <c r="G16" s="37">
        <v>2021</v>
      </c>
      <c r="H16" s="49">
        <v>50000</v>
      </c>
      <c r="I16" s="52">
        <v>0</v>
      </c>
      <c r="J16" s="49">
        <f t="shared" ref="J16" si="2">H16</f>
        <v>50000</v>
      </c>
      <c r="K16" s="55">
        <v>0</v>
      </c>
      <c r="L16" s="26"/>
    </row>
    <row r="17" spans="1:12" s="14" customFormat="1" ht="77.25" customHeight="1" x14ac:dyDescent="0.25">
      <c r="A17" s="24"/>
      <c r="B17" s="44" t="s">
        <v>33</v>
      </c>
      <c r="C17" s="45">
        <v>1061</v>
      </c>
      <c r="D17" s="44" t="s">
        <v>34</v>
      </c>
      <c r="E17" s="59" t="s">
        <v>35</v>
      </c>
      <c r="F17" s="60" t="s">
        <v>85</v>
      </c>
      <c r="G17" s="37">
        <v>2021</v>
      </c>
      <c r="H17" s="49">
        <f>30000+570000</f>
        <v>600000</v>
      </c>
      <c r="I17" s="52">
        <v>0</v>
      </c>
      <c r="J17" s="49">
        <f t="shared" si="1"/>
        <v>600000</v>
      </c>
      <c r="K17" s="55">
        <v>0</v>
      </c>
      <c r="L17" s="26"/>
    </row>
    <row r="18" spans="1:12" s="14" customFormat="1" ht="60" customHeight="1" x14ac:dyDescent="0.25">
      <c r="A18" s="24"/>
      <c r="B18" s="44" t="s">
        <v>33</v>
      </c>
      <c r="C18" s="45">
        <v>1061</v>
      </c>
      <c r="D18" s="44" t="s">
        <v>34</v>
      </c>
      <c r="E18" s="59" t="s">
        <v>35</v>
      </c>
      <c r="F18" s="60" t="s">
        <v>36</v>
      </c>
      <c r="G18" s="37">
        <v>2021</v>
      </c>
      <c r="H18" s="49">
        <f>976600+159010</f>
        <v>1135610</v>
      </c>
      <c r="I18" s="52">
        <v>0</v>
      </c>
      <c r="J18" s="49">
        <f t="shared" si="0"/>
        <v>1135610</v>
      </c>
      <c r="K18" s="55">
        <v>0</v>
      </c>
      <c r="L18" s="26"/>
    </row>
    <row r="19" spans="1:12" s="13" customFormat="1" ht="117.75" customHeight="1" x14ac:dyDescent="0.25">
      <c r="A19" s="22" t="s">
        <v>7</v>
      </c>
      <c r="B19" s="56" t="s">
        <v>13</v>
      </c>
      <c r="C19" s="56" t="s">
        <v>12</v>
      </c>
      <c r="D19" s="56" t="s">
        <v>8</v>
      </c>
      <c r="E19" s="56" t="s">
        <v>15</v>
      </c>
      <c r="F19" s="56" t="s">
        <v>24</v>
      </c>
      <c r="G19" s="56" t="s">
        <v>25</v>
      </c>
      <c r="H19" s="80" t="s">
        <v>16</v>
      </c>
      <c r="I19" s="56" t="s">
        <v>17</v>
      </c>
      <c r="J19" s="56" t="s">
        <v>18</v>
      </c>
      <c r="K19" s="56" t="s">
        <v>19</v>
      </c>
      <c r="L19" s="23" t="s">
        <v>20</v>
      </c>
    </row>
    <row r="20" spans="1:12" s="14" customFormat="1" ht="15" x14ac:dyDescent="0.25">
      <c r="A20" s="24">
        <v>1</v>
      </c>
      <c r="B20" s="24">
        <v>1</v>
      </c>
      <c r="C20" s="24">
        <v>2</v>
      </c>
      <c r="D20" s="24">
        <v>3</v>
      </c>
      <c r="E20" s="24">
        <v>4</v>
      </c>
      <c r="F20" s="37">
        <v>5</v>
      </c>
      <c r="G20" s="24">
        <v>6</v>
      </c>
      <c r="H20" s="24">
        <v>7</v>
      </c>
      <c r="I20" s="24">
        <v>8</v>
      </c>
      <c r="J20" s="24">
        <v>9</v>
      </c>
      <c r="K20" s="25">
        <v>10</v>
      </c>
      <c r="L20" s="26"/>
    </row>
    <row r="21" spans="1:12" s="14" customFormat="1" ht="60" customHeight="1" x14ac:dyDescent="0.25">
      <c r="A21" s="24"/>
      <c r="B21" s="44" t="s">
        <v>77</v>
      </c>
      <c r="C21" s="45">
        <v>1181</v>
      </c>
      <c r="D21" s="44" t="s">
        <v>79</v>
      </c>
      <c r="E21" s="59" t="s">
        <v>80</v>
      </c>
      <c r="F21" s="60" t="s">
        <v>82</v>
      </c>
      <c r="G21" s="37">
        <v>2021</v>
      </c>
      <c r="H21" s="49">
        <v>10000</v>
      </c>
      <c r="I21" s="52">
        <v>1</v>
      </c>
      <c r="J21" s="49">
        <f t="shared" ref="J21" si="3">H21</f>
        <v>10000</v>
      </c>
      <c r="K21" s="55">
        <v>1</v>
      </c>
      <c r="L21" s="26"/>
    </row>
    <row r="22" spans="1:12" s="14" customFormat="1" ht="60" customHeight="1" x14ac:dyDescent="0.25">
      <c r="A22" s="24"/>
      <c r="B22" s="44" t="s">
        <v>78</v>
      </c>
      <c r="C22" s="45">
        <v>1182</v>
      </c>
      <c r="D22" s="44" t="s">
        <v>79</v>
      </c>
      <c r="E22" s="59" t="s">
        <v>81</v>
      </c>
      <c r="F22" s="60" t="s">
        <v>82</v>
      </c>
      <c r="G22" s="37">
        <v>2021</v>
      </c>
      <c r="H22" s="49">
        <v>71358</v>
      </c>
      <c r="I22" s="52">
        <v>0</v>
      </c>
      <c r="J22" s="49">
        <f t="shared" ref="J22" si="4">H22</f>
        <v>71358</v>
      </c>
      <c r="K22" s="55">
        <v>0</v>
      </c>
      <c r="L22" s="26"/>
    </row>
    <row r="23" spans="1:12" s="14" customFormat="1" ht="23.25" customHeight="1" x14ac:dyDescent="0.25">
      <c r="A23" s="24"/>
      <c r="B23" s="27" t="s">
        <v>37</v>
      </c>
      <c r="C23" s="31"/>
      <c r="D23" s="31"/>
      <c r="E23" s="76" t="s">
        <v>38</v>
      </c>
      <c r="F23" s="77"/>
      <c r="G23" s="37"/>
      <c r="H23" s="48">
        <f>H24</f>
        <v>20000</v>
      </c>
      <c r="I23" s="52">
        <v>0</v>
      </c>
      <c r="J23" s="49">
        <f t="shared" si="0"/>
        <v>20000</v>
      </c>
      <c r="K23" s="55">
        <v>0</v>
      </c>
      <c r="L23" s="26"/>
    </row>
    <row r="24" spans="1:12" s="14" customFormat="1" ht="44.25" customHeight="1" x14ac:dyDescent="0.25">
      <c r="A24" s="24"/>
      <c r="B24" s="44" t="s">
        <v>39</v>
      </c>
      <c r="C24" s="46">
        <v>4060</v>
      </c>
      <c r="D24" s="45" t="s">
        <v>40</v>
      </c>
      <c r="E24" s="61" t="s">
        <v>41</v>
      </c>
      <c r="F24" s="58" t="s">
        <v>30</v>
      </c>
      <c r="G24" s="37">
        <v>2021</v>
      </c>
      <c r="H24" s="49">
        <v>20000</v>
      </c>
      <c r="I24" s="52">
        <v>0</v>
      </c>
      <c r="J24" s="49">
        <f t="shared" si="0"/>
        <v>20000</v>
      </c>
      <c r="K24" s="55">
        <v>0</v>
      </c>
      <c r="L24" s="26"/>
    </row>
    <row r="25" spans="1:12" s="14" customFormat="1" ht="31.5" customHeight="1" x14ac:dyDescent="0.25">
      <c r="A25" s="24"/>
      <c r="B25" s="27" t="s">
        <v>42</v>
      </c>
      <c r="C25" s="31"/>
      <c r="D25" s="31"/>
      <c r="E25" s="76" t="s">
        <v>43</v>
      </c>
      <c r="F25" s="77"/>
      <c r="G25" s="37"/>
      <c r="H25" s="48">
        <f>H26</f>
        <v>700000</v>
      </c>
      <c r="I25" s="52">
        <v>0</v>
      </c>
      <c r="J25" s="49">
        <f t="shared" si="0"/>
        <v>700000</v>
      </c>
      <c r="K25" s="55">
        <v>0</v>
      </c>
      <c r="L25" s="26"/>
    </row>
    <row r="26" spans="1:12" s="14" customFormat="1" ht="27.75" customHeight="1" x14ac:dyDescent="0.25">
      <c r="A26" s="24"/>
      <c r="B26" s="62" t="s">
        <v>44</v>
      </c>
      <c r="C26" s="62" t="s">
        <v>45</v>
      </c>
      <c r="D26" s="62" t="s">
        <v>46</v>
      </c>
      <c r="E26" s="63" t="s">
        <v>47</v>
      </c>
      <c r="F26" s="58" t="s">
        <v>63</v>
      </c>
      <c r="G26" s="37">
        <v>2021</v>
      </c>
      <c r="H26" s="49">
        <f>50000+650000</f>
        <v>700000</v>
      </c>
      <c r="I26" s="52">
        <v>0</v>
      </c>
      <c r="J26" s="49">
        <f t="shared" si="0"/>
        <v>700000</v>
      </c>
      <c r="K26" s="55">
        <v>0</v>
      </c>
      <c r="L26" s="26"/>
    </row>
    <row r="27" spans="1:12" s="14" customFormat="1" ht="23.25" customHeight="1" x14ac:dyDescent="0.25">
      <c r="A27" s="24"/>
      <c r="B27" s="27" t="s">
        <v>48</v>
      </c>
      <c r="C27" s="31"/>
      <c r="D27" s="31"/>
      <c r="E27" s="78" t="s">
        <v>49</v>
      </c>
      <c r="F27" s="78"/>
      <c r="G27" s="37"/>
      <c r="H27" s="48">
        <f>SUM(H28:H31)</f>
        <v>622875</v>
      </c>
      <c r="I27" s="52">
        <v>0</v>
      </c>
      <c r="J27" s="49">
        <f t="shared" si="0"/>
        <v>622875</v>
      </c>
      <c r="K27" s="55">
        <v>0</v>
      </c>
      <c r="L27" s="26"/>
    </row>
    <row r="28" spans="1:12" s="14" customFormat="1" ht="60" x14ac:dyDescent="0.25">
      <c r="A28" s="24"/>
      <c r="B28" s="44" t="s">
        <v>67</v>
      </c>
      <c r="C28" s="44" t="s">
        <v>68</v>
      </c>
      <c r="D28" s="44" t="s">
        <v>70</v>
      </c>
      <c r="E28" s="59" t="s">
        <v>69</v>
      </c>
      <c r="F28" s="58" t="s">
        <v>71</v>
      </c>
      <c r="G28" s="37">
        <v>2021</v>
      </c>
      <c r="H28" s="49">
        <v>5900</v>
      </c>
      <c r="I28" s="52">
        <v>0</v>
      </c>
      <c r="J28" s="49">
        <f t="shared" ref="J28" si="5">H28</f>
        <v>5900</v>
      </c>
      <c r="K28" s="55">
        <v>0</v>
      </c>
      <c r="L28" s="26"/>
    </row>
    <row r="29" spans="1:12" s="14" customFormat="1" ht="65.25" customHeight="1" x14ac:dyDescent="0.25">
      <c r="A29" s="24"/>
      <c r="B29" s="62" t="s">
        <v>73</v>
      </c>
      <c r="C29" s="62" t="s">
        <v>74</v>
      </c>
      <c r="D29" s="62" t="s">
        <v>50</v>
      </c>
      <c r="E29" s="69" t="s">
        <v>75</v>
      </c>
      <c r="F29" s="58" t="s">
        <v>86</v>
      </c>
      <c r="G29" s="37">
        <v>2021</v>
      </c>
      <c r="H29" s="49">
        <f>5100+505775</f>
        <v>510875</v>
      </c>
      <c r="I29" s="52">
        <v>0</v>
      </c>
      <c r="J29" s="49">
        <f t="shared" ref="J29" si="6">H29</f>
        <v>510875</v>
      </c>
      <c r="K29" s="55">
        <v>0</v>
      </c>
      <c r="L29" s="26"/>
    </row>
    <row r="30" spans="1:12" s="14" customFormat="1" ht="46.5" customHeight="1" x14ac:dyDescent="0.25">
      <c r="A30" s="24"/>
      <c r="B30" s="44" t="s">
        <v>51</v>
      </c>
      <c r="C30" s="44" t="s">
        <v>52</v>
      </c>
      <c r="D30" s="44" t="s">
        <v>50</v>
      </c>
      <c r="E30" s="59" t="s">
        <v>53</v>
      </c>
      <c r="F30" s="58" t="s">
        <v>54</v>
      </c>
      <c r="G30" s="37">
        <v>2021</v>
      </c>
      <c r="H30" s="49">
        <v>40000</v>
      </c>
      <c r="I30" s="52">
        <v>0</v>
      </c>
      <c r="J30" s="49">
        <f t="shared" si="0"/>
        <v>40000</v>
      </c>
      <c r="K30" s="55">
        <v>0</v>
      </c>
      <c r="L30" s="26"/>
    </row>
    <row r="31" spans="1:12" s="14" customFormat="1" ht="48" customHeight="1" x14ac:dyDescent="0.25">
      <c r="A31" s="24"/>
      <c r="B31" s="44" t="s">
        <v>51</v>
      </c>
      <c r="C31" s="44" t="s">
        <v>52</v>
      </c>
      <c r="D31" s="44" t="s">
        <v>50</v>
      </c>
      <c r="E31" s="59" t="s">
        <v>53</v>
      </c>
      <c r="F31" s="58" t="s">
        <v>72</v>
      </c>
      <c r="G31" s="37">
        <v>2021</v>
      </c>
      <c r="H31" s="49">
        <f>20000+48100-20000+18000</f>
        <v>66100</v>
      </c>
      <c r="I31" s="52">
        <v>0</v>
      </c>
      <c r="J31" s="49">
        <f t="shared" si="0"/>
        <v>66100</v>
      </c>
      <c r="K31" s="55">
        <v>0</v>
      </c>
      <c r="L31" s="26"/>
    </row>
    <row r="32" spans="1:12" s="12" customFormat="1" ht="50.25" customHeight="1" x14ac:dyDescent="0.25">
      <c r="A32" s="27" t="s">
        <v>9</v>
      </c>
      <c r="B32" s="27" t="s">
        <v>55</v>
      </c>
      <c r="C32" s="22"/>
      <c r="D32" s="28"/>
      <c r="E32" s="29" t="s">
        <v>58</v>
      </c>
      <c r="F32" s="65"/>
      <c r="G32" s="29"/>
      <c r="H32" s="47">
        <f>H33</f>
        <v>1079475</v>
      </c>
      <c r="I32" s="30">
        <f>I33</f>
        <v>0</v>
      </c>
      <c r="J32" s="47">
        <f>J33</f>
        <v>1079475</v>
      </c>
      <c r="K32" s="53">
        <v>0</v>
      </c>
      <c r="L32" s="21"/>
    </row>
    <row r="33" spans="1:12" s="13" customFormat="1" ht="26.25" customHeight="1" x14ac:dyDescent="0.25">
      <c r="A33" s="27"/>
      <c r="B33" s="27" t="s">
        <v>56</v>
      </c>
      <c r="C33" s="31"/>
      <c r="D33" s="31"/>
      <c r="E33" s="67" t="s">
        <v>57</v>
      </c>
      <c r="F33" s="33"/>
      <c r="G33" s="34"/>
      <c r="H33" s="48">
        <f>H36</f>
        <v>1079475</v>
      </c>
      <c r="I33" s="35"/>
      <c r="J33" s="48">
        <f>H33</f>
        <v>1079475</v>
      </c>
      <c r="K33" s="54"/>
      <c r="L33" s="36"/>
    </row>
    <row r="34" spans="1:12" s="13" customFormat="1" ht="117.75" customHeight="1" x14ac:dyDescent="0.25">
      <c r="A34" s="22" t="s">
        <v>7</v>
      </c>
      <c r="B34" s="56" t="s">
        <v>13</v>
      </c>
      <c r="C34" s="56" t="s">
        <v>12</v>
      </c>
      <c r="D34" s="56" t="s">
        <v>8</v>
      </c>
      <c r="E34" s="56" t="s">
        <v>15</v>
      </c>
      <c r="F34" s="56" t="s">
        <v>24</v>
      </c>
      <c r="G34" s="56" t="s">
        <v>25</v>
      </c>
      <c r="H34" s="80" t="s">
        <v>16</v>
      </c>
      <c r="I34" s="56" t="s">
        <v>17</v>
      </c>
      <c r="J34" s="56" t="s">
        <v>18</v>
      </c>
      <c r="K34" s="56" t="s">
        <v>19</v>
      </c>
      <c r="L34" s="23" t="s">
        <v>20</v>
      </c>
    </row>
    <row r="35" spans="1:12" s="14" customFormat="1" ht="15" x14ac:dyDescent="0.25">
      <c r="A35" s="24">
        <v>1</v>
      </c>
      <c r="B35" s="24">
        <v>1</v>
      </c>
      <c r="C35" s="24">
        <v>2</v>
      </c>
      <c r="D35" s="24">
        <v>3</v>
      </c>
      <c r="E35" s="37">
        <v>4</v>
      </c>
      <c r="F35" s="24">
        <v>5</v>
      </c>
      <c r="G35" s="24">
        <v>6</v>
      </c>
      <c r="H35" s="24">
        <v>7</v>
      </c>
      <c r="I35" s="24">
        <v>8</v>
      </c>
      <c r="J35" s="24">
        <v>9</v>
      </c>
      <c r="K35" s="25">
        <v>10</v>
      </c>
      <c r="L35" s="26"/>
    </row>
    <row r="36" spans="1:12" s="14" customFormat="1" ht="75.75" customHeight="1" x14ac:dyDescent="0.25">
      <c r="A36" s="24"/>
      <c r="B36" s="64">
        <v>3719750</v>
      </c>
      <c r="C36" s="45">
        <v>9750</v>
      </c>
      <c r="D36" s="64" t="s">
        <v>59</v>
      </c>
      <c r="E36" s="66" t="s">
        <v>60</v>
      </c>
      <c r="F36" s="58" t="s">
        <v>61</v>
      </c>
      <c r="G36" s="37">
        <v>2021</v>
      </c>
      <c r="H36" s="49">
        <v>1079475</v>
      </c>
      <c r="I36" s="52">
        <v>0</v>
      </c>
      <c r="J36" s="49">
        <f>H36</f>
        <v>1079475</v>
      </c>
      <c r="K36" s="55">
        <v>0</v>
      </c>
      <c r="L36" s="26"/>
    </row>
    <row r="37" spans="1:12" s="15" customFormat="1" ht="15" x14ac:dyDescent="0.25">
      <c r="A37" s="3" t="s">
        <v>4</v>
      </c>
      <c r="B37" s="3" t="s">
        <v>4</v>
      </c>
      <c r="C37" s="3" t="s">
        <v>4</v>
      </c>
      <c r="D37" s="3" t="s">
        <v>4</v>
      </c>
      <c r="E37" s="38" t="s">
        <v>6</v>
      </c>
      <c r="F37" s="39" t="s">
        <v>5</v>
      </c>
      <c r="G37" s="3" t="s">
        <v>5</v>
      </c>
      <c r="H37" s="50">
        <f>H10+H32</f>
        <v>5105018</v>
      </c>
      <c r="I37" s="50" t="s">
        <v>5</v>
      </c>
      <c r="J37" s="50">
        <f>J10+J32</f>
        <v>5105018</v>
      </c>
      <c r="K37" s="51" t="s">
        <v>4</v>
      </c>
      <c r="L37" s="40"/>
    </row>
    <row r="38" spans="1:12" s="12" customFormat="1" ht="24.75" customHeight="1" x14ac:dyDescent="0.25">
      <c r="A38" s="70" t="s">
        <v>21</v>
      </c>
      <c r="B38" s="71"/>
      <c r="C38" s="71"/>
      <c r="D38" s="71"/>
      <c r="E38" s="71"/>
      <c r="F38" s="71"/>
      <c r="G38" s="71"/>
      <c r="H38" s="71"/>
      <c r="I38" s="71"/>
      <c r="J38" s="71"/>
      <c r="K38" s="21"/>
      <c r="L38" s="21"/>
    </row>
    <row r="39" spans="1:12" s="12" customFormat="1" ht="15" x14ac:dyDescent="0.25">
      <c r="A39" s="9"/>
      <c r="B39" s="9"/>
      <c r="C39" s="9"/>
      <c r="D39" s="9"/>
      <c r="E39" s="9"/>
      <c r="F39" s="16"/>
      <c r="G39" s="9"/>
      <c r="H39" s="16"/>
      <c r="I39" s="9"/>
      <c r="J39" s="9"/>
    </row>
    <row r="40" spans="1:12" s="41" customFormat="1" ht="55.5" customHeight="1" x14ac:dyDescent="0.25">
      <c r="E40" s="41" t="s">
        <v>64</v>
      </c>
      <c r="F40" s="42"/>
      <c r="H40" s="42" t="s">
        <v>65</v>
      </c>
    </row>
  </sheetData>
  <mergeCells count="10">
    <mergeCell ref="A38:J38"/>
    <mergeCell ref="J1:K1"/>
    <mergeCell ref="F2:K2"/>
    <mergeCell ref="F3:K3"/>
    <mergeCell ref="B5:K5"/>
    <mergeCell ref="H4:K4"/>
    <mergeCell ref="E13:F13"/>
    <mergeCell ref="E23:F23"/>
    <mergeCell ref="E25:F25"/>
    <mergeCell ref="E27:F27"/>
  </mergeCells>
  <pageMargins left="0.7" right="0.7" top="0.75" bottom="0.75" header="0.3" footer="0.3"/>
  <pageSetup paperSize="9" scale="66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2021-07-01T05:51:14Z</dcterms:modified>
</cp:coreProperties>
</file>