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90" yWindow="315" windowWidth="22710" windowHeight="12495" tabRatio="500"/>
  </bookViews>
  <sheets>
    <sheet name="додаток 5" sheetId="6" r:id="rId1"/>
    <sheet name="Лист2" sheetId="8" r:id="rId2"/>
  </sheets>
  <definedNames>
    <definedName name="_xlnm.Print_Area" localSheetId="0">'додаток 5'!$A$1:$J$105</definedName>
  </definedNames>
  <calcPr calcId="145621" refMode="R1C1"/>
</workbook>
</file>

<file path=xl/calcChain.xml><?xml version="1.0" encoding="utf-8"?>
<calcChain xmlns="http://schemas.openxmlformats.org/spreadsheetml/2006/main">
  <c r="J56" i="6" l="1"/>
  <c r="H75" i="6"/>
  <c r="H73" i="6"/>
  <c r="H76" i="6"/>
  <c r="G95" i="6"/>
  <c r="H95" i="6"/>
  <c r="H14" i="6"/>
  <c r="G14" i="6"/>
  <c r="G77" i="6"/>
  <c r="J77" i="6"/>
  <c r="I77" i="6"/>
  <c r="H100" i="6"/>
  <c r="H57" i="6" l="1"/>
  <c r="I56" i="6"/>
  <c r="H55" i="6"/>
  <c r="H18" i="6"/>
  <c r="H53" i="6" l="1"/>
  <c r="H47" i="6" s="1"/>
  <c r="G47" i="6" s="1"/>
  <c r="H77" i="6"/>
  <c r="G82" i="6" l="1"/>
  <c r="E97" i="6"/>
  <c r="F97" i="6"/>
  <c r="G97" i="6"/>
  <c r="G99" i="6" l="1"/>
  <c r="G71" i="6"/>
  <c r="H63" i="6"/>
  <c r="H27" i="6"/>
  <c r="E60" i="6" l="1"/>
  <c r="I47" i="6"/>
  <c r="G52" i="6"/>
  <c r="H30" i="6"/>
  <c r="I60" i="6" l="1"/>
  <c r="G63" i="6" l="1"/>
  <c r="I59" i="6" l="1"/>
  <c r="J59" i="6" s="1"/>
  <c r="G72" i="6" l="1"/>
  <c r="H40" i="6"/>
  <c r="I40" i="6"/>
  <c r="J40" i="6"/>
  <c r="I38" i="6"/>
  <c r="J38" i="6"/>
  <c r="I17" i="6"/>
  <c r="J17" i="6"/>
  <c r="H15" i="6"/>
  <c r="I15" i="6"/>
  <c r="J15" i="6"/>
  <c r="H29" i="6" l="1"/>
  <c r="I58" i="6"/>
  <c r="G37" i="6"/>
  <c r="F37" i="6"/>
  <c r="E37" i="6"/>
  <c r="I32" i="6"/>
  <c r="I20" i="6" s="1"/>
  <c r="J32" i="6"/>
  <c r="J20" i="6" s="1"/>
  <c r="H33" i="6"/>
  <c r="G33" i="6" s="1"/>
  <c r="G28" i="6"/>
  <c r="H32" i="6" l="1"/>
  <c r="G32" i="6" s="1"/>
  <c r="I43" i="6" l="1"/>
  <c r="J43" i="6"/>
  <c r="G45" i="6"/>
  <c r="H39" i="6" l="1"/>
  <c r="H38" i="6" s="1"/>
  <c r="H44" i="6"/>
  <c r="G81" i="6"/>
  <c r="G98" i="6"/>
  <c r="H58" i="6"/>
  <c r="G58" i="6" s="1"/>
  <c r="G59" i="6"/>
  <c r="G60" i="6"/>
  <c r="J60" i="6"/>
  <c r="J58" i="6" s="1"/>
  <c r="F60" i="6"/>
  <c r="F59" i="6"/>
  <c r="E59" i="6"/>
  <c r="G30" i="6"/>
  <c r="F78" i="6" l="1"/>
  <c r="E78" i="6" l="1"/>
  <c r="F77" i="6" l="1"/>
  <c r="E77" i="6"/>
  <c r="E25" i="6"/>
  <c r="E26" i="6" s="1"/>
  <c r="E19" i="6"/>
  <c r="F19" i="6"/>
  <c r="E29" i="6" l="1"/>
  <c r="E33" i="6"/>
  <c r="G70" i="6"/>
  <c r="I68" i="6"/>
  <c r="I62" i="6" s="1"/>
  <c r="J68" i="6"/>
  <c r="H69" i="6"/>
  <c r="G69" i="6" s="1"/>
  <c r="G56" i="6" l="1"/>
  <c r="I54" i="6"/>
  <c r="H68" i="6"/>
  <c r="H62" i="6" s="1"/>
  <c r="G68" i="6" l="1"/>
  <c r="G80" i="6" l="1"/>
  <c r="G101" i="6" l="1"/>
  <c r="G100" i="6"/>
  <c r="G96" i="6" l="1"/>
  <c r="J95" i="6"/>
  <c r="I95" i="6"/>
  <c r="H54" i="6" l="1"/>
  <c r="H46" i="6"/>
  <c r="H43" i="6" s="1"/>
  <c r="G43" i="6" s="1"/>
  <c r="H31" i="6" l="1"/>
  <c r="H20" i="6" s="1"/>
  <c r="H19" i="6"/>
  <c r="H17" i="6" s="1"/>
  <c r="F25" i="6" l="1"/>
  <c r="F26" i="6" l="1"/>
  <c r="G21" i="6"/>
  <c r="F29" i="6" l="1"/>
  <c r="F33" i="6"/>
  <c r="J64" i="6"/>
  <c r="G64" i="6"/>
  <c r="G62" i="6" s="1"/>
  <c r="J63" i="6" l="1"/>
  <c r="J62" i="6" s="1"/>
  <c r="G94" i="6"/>
  <c r="G93" i="6"/>
  <c r="G92" i="6"/>
  <c r="G91" i="6"/>
  <c r="G90" i="6"/>
  <c r="G89" i="6"/>
  <c r="G88" i="6"/>
  <c r="J87" i="6"/>
  <c r="I87" i="6"/>
  <c r="H87" i="6"/>
  <c r="G86" i="6"/>
  <c r="G79" i="6"/>
  <c r="G78" i="6"/>
  <c r="J76" i="6"/>
  <c r="J75" i="6" s="1"/>
  <c r="J74" i="6" s="1"/>
  <c r="J73" i="6" s="1"/>
  <c r="I76" i="6"/>
  <c r="H74" i="6"/>
  <c r="G61" i="6"/>
  <c r="J54" i="6"/>
  <c r="G57" i="6"/>
  <c r="G55" i="6"/>
  <c r="G53" i="6"/>
  <c r="G48" i="6"/>
  <c r="J47" i="6"/>
  <c r="J42" i="6" s="1"/>
  <c r="I42" i="6"/>
  <c r="I14" i="6" s="1"/>
  <c r="H42" i="6"/>
  <c r="G46" i="6"/>
  <c r="G44" i="6"/>
  <c r="G41" i="6"/>
  <c r="G40" i="6" s="1"/>
  <c r="G39" i="6"/>
  <c r="G38" i="6" s="1"/>
  <c r="G31" i="6"/>
  <c r="G29" i="6"/>
  <c r="G27" i="6"/>
  <c r="G26" i="6"/>
  <c r="G25" i="6"/>
  <c r="G19" i="6"/>
  <c r="G18" i="6"/>
  <c r="G16" i="6"/>
  <c r="G15" i="6" s="1"/>
  <c r="J14" i="6" l="1"/>
  <c r="J13" i="6" s="1"/>
  <c r="J102" i="6" s="1"/>
  <c r="G54" i="6"/>
  <c r="G20" i="6"/>
  <c r="G17" i="6"/>
  <c r="I13" i="6"/>
  <c r="I75" i="6"/>
  <c r="I74" i="6" s="1"/>
  <c r="I73" i="6" s="1"/>
  <c r="G76" i="6"/>
  <c r="G75" i="6" s="1"/>
  <c r="G74" i="6" s="1"/>
  <c r="G73" i="6" s="1"/>
  <c r="G87" i="6"/>
  <c r="I102" i="6" l="1"/>
  <c r="G42" i="6"/>
  <c r="H13" i="6"/>
  <c r="H102" i="6" s="1"/>
  <c r="G13" i="6"/>
  <c r="G102" i="6" s="1"/>
  <c r="K102" i="6" l="1"/>
</calcChain>
</file>

<file path=xl/sharedStrings.xml><?xml version="1.0" encoding="utf-8"?>
<sst xmlns="http://schemas.openxmlformats.org/spreadsheetml/2006/main" count="352" uniqueCount="218">
  <si>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</si>
  <si>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</si>
  <si>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</si>
  <si>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</si>
  <si>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</si>
  <si>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</si>
  <si>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</si>
  <si>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</si>
  <si>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</si>
  <si>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</si>
  <si>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</si>
  <si>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</si>
  <si>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</si>
  <si>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</si>
  <si>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</si>
  <si>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</si>
  <si>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</si>
  <si>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</si>
  <si>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</si>
  <si>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</si>
  <si>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</si>
  <si>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</si>
  <si>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</si>
  <si>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</si>
  <si>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</si>
  <si>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</si>
  <si>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</si>
  <si>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</si>
  <si>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</si>
  <si>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</si>
  <si>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</si>
  <si>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</si>
  <si>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</si>
  <si>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</si>
  <si>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</si>
  <si>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</si>
  <si>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</si>
  <si>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</si>
  <si>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</si>
  <si>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</si>
  <si>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</si>
  <si>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</si>
  <si>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</si>
  <si>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</si>
  <si>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</si>
  <si>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</si>
  <si>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</si>
  <si>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</si>
  <si>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</si>
  <si>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</si>
  <si>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</si>
  <si>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</si>
  <si>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</si>
  <si>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</si>
  <si>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</si>
  <si>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</si>
  <si>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</si>
  <si>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</si>
  <si>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</si>
  <si>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</si>
  <si>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</si>
  <si>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</si>
  <si>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</si>
  <si>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</si>
  <si>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</si>
  <si>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</si>
  <si>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</si>
  <si>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</si>
  <si>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</si>
  <si>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</si>
  <si>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</si>
  <si>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</si>
  <si>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</si>
  <si>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</si>
  <si>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</si>
  <si>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</si>
  <si>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</si>
  <si>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</si>
  <si>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</si>
  <si>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</si>
  <si>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</si>
  <si>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</si>
  <si>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</si>
  <si>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</si>
  <si>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</si>
  <si>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</si>
  <si>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</si>
  <si>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</si>
  <si>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</si>
  <si>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</si>
  <si>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</si>
  <si>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</si>
  <si>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</si>
  <si>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</si>
  <si>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</si>
  <si>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</si>
  <si>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</si>
  <si>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</si>
  <si>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</si>
  <si>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</si>
  <si>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</si>
  <si>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</si>
  <si>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</si>
  <si>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</si>
  <si>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</si>
  <si>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</si>
  <si>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</si>
  <si>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</si>
  <si>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</si>
  <si>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</si>
  <si>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</si>
  <si>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</si>
  <si>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</si>
  <si>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</si>
  <si>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</si>
  <si>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</si>
  <si>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</si>
  <si>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</si>
  <si>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</si>
  <si>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</si>
  <si>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</si>
  <si>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</si>
  <si>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</si>
  <si>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</si>
  <si>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</si>
  <si>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</si>
  <si>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</si>
  <si>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</si>
  <si>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</si>
  <si>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</si>
  <si>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</si>
  <si>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</si>
  <si>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</si>
  <si>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</si>
  <si>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</si>
  <si>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</si>
  <si>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</si>
  <si>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</si>
  <si>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</si>
  <si>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</si>
  <si>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</si>
  <si>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</si>
  <si>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рішення сільської ради від 22.12.2022 року № 45-16/VIII</t>
  </si>
  <si>
    <t xml:space="preserve">рішення сільської ради від 22.12.2022 року № 45-17/VIII </t>
  </si>
  <si>
    <t>Комплексна програма розвитку надання соціальних послуг КЗ «ЦНСП Білозірської сільської ради» на 2023 рік»</t>
  </si>
  <si>
    <t>зсу</t>
  </si>
  <si>
    <t>0490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</si>
  <si>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</si>
  <si>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</si>
  <si>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</si>
  <si>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</si>
  <si>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</si>
  <si>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</si>
  <si>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</si>
  <si>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</si>
  <si>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Програма «Членські внески на 2021-2025 роки» (зі змінами)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</si>
  <si>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</si>
  <si>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</si>
  <si>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0213210</t>
  </si>
  <si>
    <t>Організація та проведення громадських робіт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</si>
  <si>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</si>
  <si>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</si>
  <si>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</si>
  <si>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</si>
  <si>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</si>
  <si>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</si>
  <si>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</si>
  <si>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Програми Білозірської сільської територіальної
громади «Про підтримку Черкаського батальйону територіальної 
оборони в/ч А7324» на 2022- 2025 роки»
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</si>
  <si>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</si>
  <si>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</si>
  <si>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</si>
  <si>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</si>
  <si>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Про програму організації та фінансування у 2023 році громадських робіт
</t>
  </si>
  <si>
    <t xml:space="preserve"> рішення сільської ради  від 22.12.2022 року № 45-18VІІІ</t>
  </si>
  <si>
    <t xml:space="preserve"> рішення сільської ради  від 22.12.2022 року № 45-24/VІІІ</t>
  </si>
  <si>
    <t>рішення сільської ради від 22.12.2021 № 25-22/VIII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</si>
  <si>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</si>
  <si>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</si>
  <si>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</si>
  <si>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</si>
  <si>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Додаток 6</t>
  </si>
  <si>
    <t>Забезпечення оздоровлення та відпочинку дітей, які потребують особливої соціальної уваги та підтримки</t>
  </si>
  <si>
    <t>0213140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</si>
  <si>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t>
  </si>
  <si>
    <t>Рішення сесія від 24 .04.2023 р.№ 49-2/ VІІІ</t>
  </si>
  <si>
    <t>до  рішення Білозірської сільської  ради  "Про бюджет Білозірської сільської  територіальної громади на 2023 рік (2350100000)"  від 22.12.2022 № 45-45/VIII</t>
  </si>
  <si>
    <t/>
  </si>
  <si>
    <t>0100</t>
  </si>
  <si>
    <t>ДЕРЖАВНЕ УПРАВЛІННЯ</t>
  </si>
  <si>
    <t>ОХОРОНА ЗДОРОВ’Я</t>
  </si>
  <si>
    <t>СОЦІАЛЬНИЙ ЗАХИСТ ТА СОЦІАЛЬНЕ ЗАБЕЗПЕЧЕННЯ</t>
  </si>
  <si>
    <t>КУЛЬТУРА I МИСТЕЦТВО</t>
  </si>
  <si>
    <t>ФIЗИЧНА КУЛЬТУРА I СПОРТ</t>
  </si>
  <si>
    <t>ЖИТЛОВО-КОМУНАЛЬНЕ ГОСПОДАРСТВО</t>
  </si>
  <si>
    <t>ЕКОНОМІЧНА ДІЯЛЬНІСТЬ</t>
  </si>
  <si>
    <t>ІНША ДІЯЛЬНІСТЬ</t>
  </si>
  <si>
    <r>
      <t xml:space="preserve"> рішення сільської ради від 22.12.2020 року № 4-30/VIII, </t>
    </r>
    <r>
      <rPr>
        <sz val="9"/>
        <color rgb="FFFF0000"/>
        <rFont val="Times New Roman"/>
        <family val="1"/>
        <charset val="204"/>
      </rPr>
      <t>зміни</t>
    </r>
    <r>
      <rPr>
        <sz val="9"/>
        <rFont val="Times New Roman"/>
        <family val="1"/>
        <charset val="204"/>
      </rPr>
      <t xml:space="preserve"> від 16.04.2021.№11-2/VІІІ, від 29.03.2023 № 48-4/VІІІ</t>
    </r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</si>
  <si>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</si>
  <si>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</si>
  <si>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</si>
  <si>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Програма  «Забезпечення пожежної безпеки у Білозірській ТГ на 2021-2025 роки» (зі змінами)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</si>
  <si>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</si>
  <si>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</si>
  <si>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розвитку охорони здоров’я   Білозірської сільської територіальної громади на 2021-2025 роки (зі змінами)</t>
  </si>
  <si>
    <t>Програма «Забезпечення техногенної безпеки та цивільного захисту Білозірської територіальної громади  на період 2021-2025 роки»</t>
  </si>
  <si>
    <t>рішення сільської ради від 22.12.2020 року № 4-15/VIII</t>
  </si>
  <si>
    <t>0218240</t>
  </si>
  <si>
    <t>Заходи та роботи з територіальної оборони</t>
  </si>
  <si>
    <t>Програми територіальної оборони на 2023-2025 роки</t>
  </si>
  <si>
    <t>рішення сесії від 14.08.2023 №  55-1/VIII</t>
  </si>
  <si>
    <t>Програма«Надання фінансової підтримки для матеріально-технічного забезпечення Військової частини А 3177 на 2023 рік»</t>
  </si>
  <si>
    <t>рішення сесії від 14.08.2023 №  55-2/VIII</t>
  </si>
  <si>
    <t>Секретар сільської ради</t>
  </si>
  <si>
    <t xml:space="preserve">Тетяна ДІБРОВА </t>
  </si>
  <si>
    <t>Програма підтримки регіонів, найбільш постраждалих внаслідок збройної агресії російської федерації на 2023-2025 роки (зі змінами)</t>
  </si>
  <si>
    <t>рішення сільської ради від 07.07.2023 № 53-4/VIII, зміни  від 14.08.2023 року №55-3/VIII</t>
  </si>
  <si>
    <t>(в редакції рішення сесії  від 08.09.2023 р.№ 57-3/VIII)</t>
  </si>
  <si>
    <t>40 УПСЗН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</si>
</sst>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4" fontId="15" fillId="3" borderId="1" xfId="0" applyNumberFormat="1" applyFont="1" applyFill="1" applyBorder="1" applyAlignment="1" applyProtection="1">
      <alignment horizontal="right" vertical="center" wrapText="1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4" fontId="14" fillId="3" borderId="3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/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vertical="center" wrapText="1"/>
    </xf>
    <xf numFmtId="0" fontId="15" fillId="0" borderId="7" xfId="0" applyFont="1" applyBorder="1" applyAlignment="1" applyProtection="1">
      <alignment vertical="center" wrapText="1"/>
    </xf>
    <xf numFmtId="4" fontId="15" fillId="0" borderId="1" xfId="0" applyNumberFormat="1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0" fontId="8" fillId="0" borderId="1" xfId="0" applyFont="1" applyBorder="1" applyAlignment="1" applyProtection="1">
      <alignment vertical="center" wrapText="1"/>
    </xf>
    <xf numFmtId="0" fontId="18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20" fillId="3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</xf>
    <xf numFmtId="0" fontId="22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7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4" fontId="23" fillId="0" borderId="5" xfId="0" applyNumberFormat="1" applyFont="1" applyBorder="1" applyAlignment="1" applyProtection="1">
      <alignment horizontal="right" vertical="center" wrapText="1"/>
    </xf>
    <xf numFmtId="4" fontId="23" fillId="0" borderId="8" xfId="0" applyNumberFormat="1" applyFont="1" applyBorder="1" applyAlignment="1" applyProtection="1">
      <alignment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2"/>
  <sheetViews>
    <sheetView tabSelected="1" view="pageBreakPreview" topLeftCell="D1" zoomScale="115" zoomScaleNormal="100" zoomScaleSheetLayoutView="115" zoomScalePageLayoutView="95" workbookViewId="0">
      <selection activeCell="G107" sqref="G107:J109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51" style="1" customWidth="1"/>
    <col min="6" max="6" width="31.285156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123" t="s">
        <v>180</v>
      </c>
      <c r="J1" s="123"/>
      <c r="K1" s="9"/>
    </row>
    <row r="2" spans="1:12" s="11" customFormat="1" ht="15" customHeight="1" x14ac:dyDescent="0.2">
      <c r="A2" s="10"/>
      <c r="B2" s="10"/>
      <c r="D2" s="12"/>
      <c r="E2" s="12"/>
      <c r="F2" s="126" t="s">
        <v>185</v>
      </c>
      <c r="G2" s="126"/>
      <c r="H2" s="126"/>
      <c r="I2" s="126"/>
      <c r="J2" s="126"/>
      <c r="K2" s="12"/>
    </row>
    <row r="3" spans="1:12" s="11" customFormat="1" ht="12" customHeight="1" x14ac:dyDescent="0.2">
      <c r="A3" s="10"/>
      <c r="B3" s="10"/>
      <c r="D3" s="13"/>
      <c r="E3" s="13"/>
      <c r="F3" s="126"/>
      <c r="G3" s="126"/>
      <c r="H3" s="126"/>
      <c r="I3" s="126"/>
      <c r="J3" s="126"/>
      <c r="K3" s="13"/>
    </row>
    <row r="4" spans="1:12" s="11" customFormat="1" ht="15" customHeight="1" x14ac:dyDescent="0.2">
      <c r="A4" s="10"/>
      <c r="B4" s="10"/>
      <c r="D4" s="13"/>
      <c r="E4" s="13"/>
      <c r="F4" s="127" t="s">
        <v>216</v>
      </c>
      <c r="G4" s="127"/>
      <c r="H4" s="127"/>
      <c r="I4" s="127"/>
      <c r="J4" s="127"/>
      <c r="K4" s="13"/>
    </row>
    <row r="5" spans="1:12" s="53" customFormat="1" ht="20.100000000000001" customHeight="1" x14ac:dyDescent="0.3">
      <c r="A5" s="52"/>
      <c r="B5" s="124" t="s">
        <v>77</v>
      </c>
      <c r="C5" s="124"/>
      <c r="D5" s="124"/>
      <c r="E5" s="124"/>
      <c r="F5" s="124"/>
      <c r="G5" s="124"/>
      <c r="H5" s="124"/>
      <c r="I5" s="124"/>
      <c r="J5" s="124"/>
      <c r="K5" s="124"/>
      <c r="L5" s="52"/>
    </row>
    <row r="6" spans="1:12" s="53" customFormat="1" ht="11.1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s="53" customFormat="1" ht="20.25" customHeight="1" x14ac:dyDescent="0.3">
      <c r="A7" s="52"/>
      <c r="B7" s="54"/>
      <c r="C7" s="54"/>
      <c r="D7" s="54"/>
      <c r="E7" s="125">
        <v>2350100000</v>
      </c>
      <c r="F7" s="125"/>
      <c r="G7" s="54"/>
      <c r="H7" s="54"/>
      <c r="I7" s="52"/>
      <c r="J7" s="52"/>
      <c r="K7" s="52"/>
      <c r="L7" s="52"/>
    </row>
    <row r="8" spans="1:12" s="53" customFormat="1" ht="12" customHeight="1" x14ac:dyDescent="0.3">
      <c r="A8" s="52"/>
      <c r="B8" s="54"/>
      <c r="C8" s="54"/>
      <c r="D8" s="54"/>
      <c r="E8" s="122" t="s">
        <v>0</v>
      </c>
      <c r="F8" s="122"/>
      <c r="G8" s="52"/>
      <c r="H8" s="52"/>
      <c r="I8" s="52"/>
      <c r="J8" s="52"/>
      <c r="K8" s="52"/>
      <c r="L8" s="52"/>
    </row>
    <row r="9" spans="1:12" s="15" customFormat="1" ht="14.1" customHeight="1" x14ac:dyDescent="0.25">
      <c r="A9" s="14"/>
      <c r="B9" s="128"/>
      <c r="C9" s="128"/>
      <c r="D9" s="128"/>
      <c r="E9" s="128"/>
      <c r="F9" s="14"/>
      <c r="G9" s="14"/>
      <c r="H9" s="14"/>
      <c r="I9" s="14"/>
      <c r="J9" s="14" t="s">
        <v>78</v>
      </c>
      <c r="K9" s="14"/>
      <c r="L9" s="14"/>
    </row>
    <row r="10" spans="1:12" ht="27.75" customHeight="1" x14ac:dyDescent="0.25">
      <c r="A10" s="121" t="s">
        <v>75</v>
      </c>
      <c r="B10" s="121" t="s">
        <v>11</v>
      </c>
      <c r="C10" s="121" t="s">
        <v>12</v>
      </c>
      <c r="D10" s="121" t="s">
        <v>79</v>
      </c>
      <c r="E10" s="121" t="s">
        <v>80</v>
      </c>
      <c r="F10" s="121" t="s">
        <v>81</v>
      </c>
      <c r="G10" s="121" t="s">
        <v>1</v>
      </c>
      <c r="H10" s="121" t="s">
        <v>10</v>
      </c>
      <c r="I10" s="121" t="s">
        <v>2</v>
      </c>
      <c r="J10" s="121"/>
      <c r="K10" s="17"/>
    </row>
    <row r="11" spans="1:12" ht="128.25" customHeight="1" x14ac:dyDescent="0.25">
      <c r="A11" s="121"/>
      <c r="B11" s="121"/>
      <c r="C11" s="121"/>
      <c r="D11" s="121"/>
      <c r="E11" s="121"/>
      <c r="F11" s="121"/>
      <c r="G11" s="121"/>
      <c r="H11" s="121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82</v>
      </c>
      <c r="H12" s="16" t="s">
        <v>83</v>
      </c>
      <c r="I12" s="18" t="s">
        <v>84</v>
      </c>
      <c r="J12" s="19" t="s">
        <v>85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85"/>
      <c r="G13" s="21">
        <f>G14</f>
        <v>17432696</v>
      </c>
      <c r="H13" s="21">
        <f>H14</f>
        <v>13532176</v>
      </c>
      <c r="I13" s="22">
        <f>I14</f>
        <v>3900520</v>
      </c>
      <c r="J13" s="21">
        <f>J14</f>
        <v>3885520</v>
      </c>
      <c r="K13" s="17"/>
    </row>
    <row r="14" spans="1:12" ht="33" customHeight="1" x14ac:dyDescent="0.25">
      <c r="A14" s="3" t="s">
        <v>16</v>
      </c>
      <c r="B14" s="3"/>
      <c r="C14" s="3"/>
      <c r="D14" s="20" t="s">
        <v>15</v>
      </c>
      <c r="E14" s="3"/>
      <c r="F14" s="85"/>
      <c r="G14" s="21">
        <f>H14+I14</f>
        <v>17432696</v>
      </c>
      <c r="H14" s="21">
        <f>H15+H17+H20+H38+H40+H42+H54+H62</f>
        <v>13532176</v>
      </c>
      <c r="I14" s="21">
        <f>I15+I17+I20+I38+I40+I42+I54+I62</f>
        <v>3900520</v>
      </c>
      <c r="J14" s="21">
        <f>J15+J17+J20+J38+J40+J42+J54+J62</f>
        <v>3885520</v>
      </c>
      <c r="K14" s="17"/>
    </row>
    <row r="15" spans="1:12" s="93" customFormat="1" ht="24.75" customHeight="1" x14ac:dyDescent="0.2">
      <c r="A15" s="88" t="s">
        <v>186</v>
      </c>
      <c r="B15" s="88" t="s">
        <v>187</v>
      </c>
      <c r="C15" s="88" t="s">
        <v>186</v>
      </c>
      <c r="D15" s="89" t="s">
        <v>188</v>
      </c>
      <c r="E15" s="90"/>
      <c r="F15" s="98"/>
      <c r="G15" s="91">
        <f>G16</f>
        <v>17000</v>
      </c>
      <c r="H15" s="91">
        <f t="shared" ref="H15:J15" si="0">H16</f>
        <v>17000</v>
      </c>
      <c r="I15" s="91">
        <f t="shared" si="0"/>
        <v>0</v>
      </c>
      <c r="J15" s="91">
        <f t="shared" si="0"/>
        <v>0</v>
      </c>
      <c r="K15" s="92"/>
    </row>
    <row r="16" spans="1:12" ht="49.5" customHeight="1" x14ac:dyDescent="0.25">
      <c r="A16" s="68" t="s">
        <v>86</v>
      </c>
      <c r="B16" s="68" t="s">
        <v>73</v>
      </c>
      <c r="C16" s="18" t="s">
        <v>69</v>
      </c>
      <c r="D16" s="23" t="s">
        <v>87</v>
      </c>
      <c r="E16" s="24" t="s">
        <v>88</v>
      </c>
      <c r="F16" s="99" t="s">
        <v>175</v>
      </c>
      <c r="G16" s="21">
        <f t="shared" ref="G14:G32" si="1">H16+I16</f>
        <v>17000</v>
      </c>
      <c r="H16" s="26">
        <v>17000</v>
      </c>
      <c r="I16" s="25">
        <v>0</v>
      </c>
      <c r="J16" s="26">
        <v>0</v>
      </c>
      <c r="K16" s="17"/>
    </row>
    <row r="17" spans="1:1025" s="95" customFormat="1" ht="24.75" customHeight="1" x14ac:dyDescent="0.25">
      <c r="A17" s="3"/>
      <c r="B17" s="3">
        <v>2000</v>
      </c>
      <c r="C17" s="84"/>
      <c r="D17" s="94" t="s">
        <v>189</v>
      </c>
      <c r="E17" s="20"/>
      <c r="F17" s="100"/>
      <c r="G17" s="21">
        <f>G18+G19</f>
        <v>1824297</v>
      </c>
      <c r="H17" s="21">
        <f t="shared" ref="H17:J17" si="2">H18+H19</f>
        <v>1824297</v>
      </c>
      <c r="I17" s="21">
        <f t="shared" si="2"/>
        <v>0</v>
      </c>
      <c r="J17" s="21">
        <f t="shared" si="2"/>
        <v>0</v>
      </c>
      <c r="K17" s="86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  <c r="IX17" s="87"/>
      <c r="IY17" s="87"/>
      <c r="IZ17" s="87"/>
      <c r="JA17" s="87"/>
      <c r="JB17" s="87"/>
      <c r="JC17" s="87"/>
      <c r="JD17" s="87"/>
      <c r="JE17" s="87"/>
      <c r="JF17" s="87"/>
      <c r="JG17" s="87"/>
      <c r="JH17" s="87"/>
      <c r="JI17" s="87"/>
      <c r="JJ17" s="87"/>
      <c r="JK17" s="87"/>
      <c r="JL17" s="87"/>
      <c r="JM17" s="87"/>
      <c r="JN17" s="87"/>
      <c r="JO17" s="87"/>
      <c r="JP17" s="87"/>
      <c r="JQ17" s="87"/>
      <c r="JR17" s="87"/>
      <c r="JS17" s="87"/>
      <c r="JT17" s="87"/>
      <c r="JU17" s="87"/>
      <c r="JV17" s="87"/>
      <c r="JW17" s="87"/>
      <c r="JX17" s="87"/>
      <c r="JY17" s="87"/>
      <c r="JZ17" s="87"/>
      <c r="KA17" s="87"/>
      <c r="KB17" s="87"/>
      <c r="KC17" s="87"/>
      <c r="KD17" s="87"/>
      <c r="KE17" s="87"/>
      <c r="KF17" s="87"/>
      <c r="KG17" s="87"/>
      <c r="KH17" s="87"/>
      <c r="KI17" s="87"/>
      <c r="KJ17" s="87"/>
      <c r="KK17" s="87"/>
      <c r="KL17" s="87"/>
      <c r="KM17" s="87"/>
      <c r="KN17" s="87"/>
      <c r="KO17" s="87"/>
      <c r="KP17" s="87"/>
      <c r="KQ17" s="87"/>
      <c r="KR17" s="87"/>
      <c r="KS17" s="87"/>
      <c r="KT17" s="87"/>
      <c r="KU17" s="87"/>
      <c r="KV17" s="87"/>
      <c r="KW17" s="87"/>
      <c r="KX17" s="87"/>
      <c r="KY17" s="87"/>
      <c r="KZ17" s="87"/>
      <c r="LA17" s="87"/>
      <c r="LB17" s="87"/>
      <c r="LC17" s="87"/>
      <c r="LD17" s="87"/>
      <c r="LE17" s="87"/>
      <c r="LF17" s="87"/>
      <c r="LG17" s="87"/>
      <c r="LH17" s="87"/>
      <c r="LI17" s="87"/>
      <c r="LJ17" s="87"/>
      <c r="LK17" s="87"/>
      <c r="LL17" s="87"/>
      <c r="LM17" s="87"/>
      <c r="LN17" s="87"/>
      <c r="LO17" s="87"/>
      <c r="LP17" s="87"/>
      <c r="LQ17" s="87"/>
      <c r="LR17" s="87"/>
      <c r="LS17" s="87"/>
      <c r="LT17" s="87"/>
      <c r="LU17" s="87"/>
      <c r="LV17" s="87"/>
      <c r="LW17" s="87"/>
      <c r="LX17" s="87"/>
      <c r="LY17" s="87"/>
      <c r="LZ17" s="87"/>
      <c r="MA17" s="87"/>
      <c r="MB17" s="87"/>
      <c r="MC17" s="87"/>
      <c r="MD17" s="87"/>
      <c r="ME17" s="87"/>
      <c r="MF17" s="87"/>
      <c r="MG17" s="87"/>
      <c r="MH17" s="87"/>
      <c r="MI17" s="87"/>
      <c r="MJ17" s="87"/>
      <c r="MK17" s="87"/>
      <c r="ML17" s="87"/>
      <c r="MM17" s="87"/>
      <c r="MN17" s="87"/>
      <c r="MO17" s="87"/>
      <c r="MP17" s="87"/>
      <c r="MQ17" s="87"/>
      <c r="MR17" s="87"/>
      <c r="MS17" s="87"/>
      <c r="MT17" s="87"/>
      <c r="MU17" s="87"/>
      <c r="MV17" s="87"/>
      <c r="MW17" s="87"/>
      <c r="MX17" s="87"/>
      <c r="MY17" s="87"/>
      <c r="MZ17" s="87"/>
      <c r="NA17" s="87"/>
      <c r="NB17" s="87"/>
      <c r="NC17" s="87"/>
      <c r="ND17" s="87"/>
      <c r="NE17" s="87"/>
      <c r="NF17" s="87"/>
      <c r="NG17" s="87"/>
      <c r="NH17" s="87"/>
      <c r="NI17" s="87"/>
      <c r="NJ17" s="87"/>
      <c r="NK17" s="87"/>
      <c r="NL17" s="87"/>
      <c r="NM17" s="87"/>
      <c r="NN17" s="87"/>
      <c r="NO17" s="87"/>
      <c r="NP17" s="87"/>
      <c r="NQ17" s="87"/>
      <c r="NR17" s="87"/>
      <c r="NS17" s="87"/>
      <c r="NT17" s="87"/>
      <c r="NU17" s="87"/>
      <c r="NV17" s="87"/>
      <c r="NW17" s="87"/>
      <c r="NX17" s="87"/>
      <c r="NY17" s="87"/>
      <c r="NZ17" s="87"/>
      <c r="OA17" s="87"/>
      <c r="OB17" s="87"/>
      <c r="OC17" s="87"/>
      <c r="OD17" s="87"/>
      <c r="OE17" s="87"/>
      <c r="OF17" s="87"/>
      <c r="OG17" s="87"/>
      <c r="OH17" s="87"/>
      <c r="OI17" s="87"/>
      <c r="OJ17" s="87"/>
      <c r="OK17" s="87"/>
      <c r="OL17" s="87"/>
      <c r="OM17" s="87"/>
      <c r="ON17" s="87"/>
      <c r="OO17" s="87"/>
      <c r="OP17" s="87"/>
      <c r="OQ17" s="87"/>
      <c r="OR17" s="87"/>
      <c r="OS17" s="87"/>
      <c r="OT17" s="87"/>
      <c r="OU17" s="87"/>
      <c r="OV17" s="87"/>
      <c r="OW17" s="87"/>
      <c r="OX17" s="87"/>
      <c r="OY17" s="87"/>
      <c r="OZ17" s="87"/>
      <c r="PA17" s="87"/>
      <c r="PB17" s="87"/>
      <c r="PC17" s="87"/>
      <c r="PD17" s="87"/>
      <c r="PE17" s="87"/>
      <c r="PF17" s="87"/>
      <c r="PG17" s="87"/>
      <c r="PH17" s="87"/>
      <c r="PI17" s="87"/>
      <c r="PJ17" s="87"/>
      <c r="PK17" s="87"/>
      <c r="PL17" s="87"/>
      <c r="PM17" s="87"/>
      <c r="PN17" s="87"/>
      <c r="PO17" s="87"/>
      <c r="PP17" s="87"/>
      <c r="PQ17" s="87"/>
      <c r="PR17" s="87"/>
      <c r="PS17" s="87"/>
      <c r="PT17" s="87"/>
      <c r="PU17" s="87"/>
      <c r="PV17" s="87"/>
      <c r="PW17" s="87"/>
      <c r="PX17" s="87"/>
      <c r="PY17" s="87"/>
      <c r="PZ17" s="87"/>
      <c r="QA17" s="87"/>
      <c r="QB17" s="87"/>
      <c r="QC17" s="87"/>
      <c r="QD17" s="87"/>
      <c r="QE17" s="87"/>
      <c r="QF17" s="87"/>
      <c r="QG17" s="87"/>
      <c r="QH17" s="87"/>
      <c r="QI17" s="87"/>
      <c r="QJ17" s="87"/>
      <c r="QK17" s="87"/>
      <c r="QL17" s="87"/>
      <c r="QM17" s="87"/>
      <c r="QN17" s="87"/>
      <c r="QO17" s="87"/>
      <c r="QP17" s="87"/>
      <c r="QQ17" s="87"/>
      <c r="QR17" s="87"/>
      <c r="QS17" s="87"/>
      <c r="QT17" s="87"/>
      <c r="QU17" s="87"/>
      <c r="QV17" s="87"/>
      <c r="QW17" s="87"/>
      <c r="QX17" s="87"/>
      <c r="QY17" s="87"/>
      <c r="QZ17" s="87"/>
      <c r="RA17" s="87"/>
      <c r="RB17" s="87"/>
      <c r="RC17" s="87"/>
      <c r="RD17" s="87"/>
      <c r="RE17" s="87"/>
      <c r="RF17" s="87"/>
      <c r="RG17" s="87"/>
      <c r="RH17" s="87"/>
      <c r="RI17" s="87"/>
      <c r="RJ17" s="87"/>
      <c r="RK17" s="87"/>
      <c r="RL17" s="87"/>
      <c r="RM17" s="87"/>
      <c r="RN17" s="87"/>
      <c r="RO17" s="87"/>
      <c r="RP17" s="87"/>
      <c r="RQ17" s="87"/>
      <c r="RR17" s="87"/>
      <c r="RS17" s="87"/>
      <c r="RT17" s="87"/>
      <c r="RU17" s="87"/>
      <c r="RV17" s="87"/>
      <c r="RW17" s="87"/>
      <c r="RX17" s="87"/>
      <c r="RY17" s="87"/>
      <c r="RZ17" s="87"/>
      <c r="SA17" s="87"/>
      <c r="SB17" s="87"/>
      <c r="SC17" s="87"/>
      <c r="SD17" s="87"/>
      <c r="SE17" s="87"/>
      <c r="SF17" s="87"/>
      <c r="SG17" s="87"/>
      <c r="SH17" s="87"/>
      <c r="SI17" s="87"/>
      <c r="SJ17" s="87"/>
      <c r="SK17" s="87"/>
      <c r="SL17" s="87"/>
      <c r="SM17" s="87"/>
      <c r="SN17" s="87"/>
      <c r="SO17" s="87"/>
      <c r="SP17" s="87"/>
      <c r="SQ17" s="87"/>
      <c r="SR17" s="87"/>
      <c r="SS17" s="87"/>
      <c r="ST17" s="87"/>
      <c r="SU17" s="87"/>
      <c r="SV17" s="87"/>
      <c r="SW17" s="87"/>
      <c r="SX17" s="87"/>
      <c r="SY17" s="87"/>
      <c r="SZ17" s="87"/>
      <c r="TA17" s="87"/>
      <c r="TB17" s="87"/>
      <c r="TC17" s="87"/>
      <c r="TD17" s="87"/>
      <c r="TE17" s="87"/>
      <c r="TF17" s="87"/>
      <c r="TG17" s="87"/>
      <c r="TH17" s="87"/>
      <c r="TI17" s="87"/>
      <c r="TJ17" s="87"/>
      <c r="TK17" s="87"/>
      <c r="TL17" s="87"/>
      <c r="TM17" s="87"/>
      <c r="TN17" s="87"/>
      <c r="TO17" s="87"/>
      <c r="TP17" s="87"/>
      <c r="TQ17" s="87"/>
      <c r="TR17" s="87"/>
      <c r="TS17" s="87"/>
      <c r="TT17" s="87"/>
      <c r="TU17" s="87"/>
      <c r="TV17" s="87"/>
      <c r="TW17" s="87"/>
      <c r="TX17" s="87"/>
      <c r="TY17" s="87"/>
      <c r="TZ17" s="87"/>
      <c r="UA17" s="87"/>
      <c r="UB17" s="87"/>
      <c r="UC17" s="87"/>
      <c r="UD17" s="87"/>
      <c r="UE17" s="87"/>
      <c r="UF17" s="87"/>
      <c r="UG17" s="87"/>
      <c r="UH17" s="87"/>
      <c r="UI17" s="87"/>
      <c r="UJ17" s="87"/>
      <c r="UK17" s="87"/>
      <c r="UL17" s="87"/>
      <c r="UM17" s="87"/>
      <c r="UN17" s="87"/>
      <c r="UO17" s="87"/>
      <c r="UP17" s="87"/>
      <c r="UQ17" s="87"/>
      <c r="UR17" s="87"/>
      <c r="US17" s="87"/>
      <c r="UT17" s="87"/>
      <c r="UU17" s="87"/>
      <c r="UV17" s="87"/>
      <c r="UW17" s="87"/>
      <c r="UX17" s="87"/>
      <c r="UY17" s="87"/>
      <c r="UZ17" s="87"/>
      <c r="VA17" s="87"/>
      <c r="VB17" s="87"/>
      <c r="VC17" s="87"/>
      <c r="VD17" s="87"/>
      <c r="VE17" s="87"/>
      <c r="VF17" s="87"/>
      <c r="VG17" s="87"/>
      <c r="VH17" s="87"/>
      <c r="VI17" s="87"/>
      <c r="VJ17" s="87"/>
      <c r="VK17" s="87"/>
      <c r="VL17" s="87"/>
      <c r="VM17" s="87"/>
      <c r="VN17" s="87"/>
      <c r="VO17" s="87"/>
      <c r="VP17" s="87"/>
      <c r="VQ17" s="87"/>
      <c r="VR17" s="87"/>
      <c r="VS17" s="87"/>
      <c r="VT17" s="87"/>
      <c r="VU17" s="87"/>
      <c r="VV17" s="87"/>
      <c r="VW17" s="87"/>
      <c r="VX17" s="87"/>
      <c r="VY17" s="87"/>
      <c r="VZ17" s="87"/>
      <c r="WA17" s="87"/>
      <c r="WB17" s="87"/>
      <c r="WC17" s="87"/>
      <c r="WD17" s="87"/>
      <c r="WE17" s="87"/>
      <c r="WF17" s="87"/>
      <c r="WG17" s="87"/>
      <c r="WH17" s="87"/>
      <c r="WI17" s="87"/>
      <c r="WJ17" s="87"/>
      <c r="WK17" s="87"/>
      <c r="WL17" s="87"/>
      <c r="WM17" s="87"/>
      <c r="WN17" s="87"/>
      <c r="WO17" s="87"/>
      <c r="WP17" s="87"/>
      <c r="WQ17" s="87"/>
      <c r="WR17" s="87"/>
      <c r="WS17" s="87"/>
      <c r="WT17" s="87"/>
      <c r="WU17" s="87"/>
      <c r="WV17" s="87"/>
      <c r="WW17" s="87"/>
      <c r="WX17" s="87"/>
      <c r="WY17" s="87"/>
      <c r="WZ17" s="87"/>
      <c r="XA17" s="87"/>
      <c r="XB17" s="87"/>
      <c r="XC17" s="87"/>
      <c r="XD17" s="87"/>
      <c r="XE17" s="87"/>
      <c r="XF17" s="87"/>
      <c r="XG17" s="87"/>
      <c r="XH17" s="87"/>
      <c r="XI17" s="87"/>
      <c r="XJ17" s="87"/>
      <c r="XK17" s="87"/>
      <c r="XL17" s="87"/>
      <c r="XM17" s="87"/>
      <c r="XN17" s="87"/>
      <c r="XO17" s="87"/>
      <c r="XP17" s="87"/>
      <c r="XQ17" s="87"/>
      <c r="XR17" s="87"/>
      <c r="XS17" s="87"/>
      <c r="XT17" s="87"/>
      <c r="XU17" s="87"/>
      <c r="XV17" s="87"/>
      <c r="XW17" s="87"/>
      <c r="XX17" s="87"/>
      <c r="XY17" s="87"/>
      <c r="XZ17" s="87"/>
      <c r="YA17" s="87"/>
      <c r="YB17" s="87"/>
      <c r="YC17" s="87"/>
      <c r="YD17" s="87"/>
      <c r="YE17" s="87"/>
      <c r="YF17" s="87"/>
      <c r="YG17" s="87"/>
      <c r="YH17" s="87"/>
      <c r="YI17" s="87"/>
      <c r="YJ17" s="87"/>
      <c r="YK17" s="87"/>
      <c r="YL17" s="87"/>
      <c r="YM17" s="87"/>
      <c r="YN17" s="87"/>
      <c r="YO17" s="87"/>
      <c r="YP17" s="87"/>
      <c r="YQ17" s="87"/>
      <c r="YR17" s="87"/>
      <c r="YS17" s="87"/>
      <c r="YT17" s="87"/>
      <c r="YU17" s="87"/>
      <c r="YV17" s="87"/>
      <c r="YW17" s="87"/>
      <c r="YX17" s="87"/>
      <c r="YY17" s="87"/>
      <c r="YZ17" s="87"/>
      <c r="ZA17" s="87"/>
      <c r="ZB17" s="87"/>
      <c r="ZC17" s="87"/>
      <c r="ZD17" s="87"/>
      <c r="ZE17" s="87"/>
      <c r="ZF17" s="87"/>
      <c r="ZG17" s="87"/>
      <c r="ZH17" s="87"/>
      <c r="ZI17" s="87"/>
      <c r="ZJ17" s="87"/>
      <c r="ZK17" s="87"/>
      <c r="ZL17" s="87"/>
      <c r="ZM17" s="87"/>
      <c r="ZN17" s="87"/>
      <c r="ZO17" s="87"/>
      <c r="ZP17" s="87"/>
      <c r="ZQ17" s="87"/>
      <c r="ZR17" s="87"/>
      <c r="ZS17" s="87"/>
      <c r="ZT17" s="87"/>
      <c r="ZU17" s="87"/>
      <c r="ZV17" s="87"/>
      <c r="ZW17" s="87"/>
      <c r="ZX17" s="87"/>
      <c r="ZY17" s="87"/>
      <c r="ZZ17" s="87"/>
      <c r="AAA17" s="87"/>
      <c r="AAB17" s="87"/>
      <c r="AAC17" s="87"/>
      <c r="AAD17" s="87"/>
      <c r="AAE17" s="87"/>
      <c r="AAF17" s="87"/>
      <c r="AAG17" s="87"/>
      <c r="AAH17" s="87"/>
      <c r="AAI17" s="87"/>
      <c r="AAJ17" s="87"/>
      <c r="AAK17" s="87"/>
      <c r="AAL17" s="87"/>
      <c r="AAM17" s="87"/>
      <c r="AAN17" s="87"/>
      <c r="AAO17" s="87"/>
      <c r="AAP17" s="87"/>
      <c r="AAQ17" s="87"/>
      <c r="AAR17" s="87"/>
      <c r="AAS17" s="87"/>
      <c r="AAT17" s="87"/>
      <c r="AAU17" s="87"/>
      <c r="AAV17" s="87"/>
      <c r="AAW17" s="87"/>
      <c r="AAX17" s="87"/>
      <c r="AAY17" s="87"/>
      <c r="AAZ17" s="87"/>
      <c r="ABA17" s="87"/>
      <c r="ABB17" s="87"/>
      <c r="ABC17" s="87"/>
      <c r="ABD17" s="87"/>
      <c r="ABE17" s="87"/>
      <c r="ABF17" s="87"/>
      <c r="ABG17" s="87"/>
      <c r="ABH17" s="87"/>
      <c r="ABI17" s="87"/>
      <c r="ABJ17" s="87"/>
      <c r="ABK17" s="87"/>
      <c r="ABL17" s="87"/>
      <c r="ABM17" s="87"/>
      <c r="ABN17" s="87"/>
      <c r="ABO17" s="87"/>
      <c r="ABP17" s="87"/>
      <c r="ABQ17" s="87"/>
      <c r="ABR17" s="87"/>
      <c r="ABS17" s="87"/>
      <c r="ABT17" s="87"/>
      <c r="ABU17" s="87"/>
      <c r="ABV17" s="87"/>
      <c r="ABW17" s="87"/>
      <c r="ABX17" s="87"/>
      <c r="ABY17" s="87"/>
      <c r="ABZ17" s="87"/>
      <c r="ACA17" s="87"/>
      <c r="ACB17" s="87"/>
      <c r="ACC17" s="87"/>
      <c r="ACD17" s="87"/>
      <c r="ACE17" s="87"/>
      <c r="ACF17" s="87"/>
      <c r="ACG17" s="87"/>
      <c r="ACH17" s="87"/>
      <c r="ACI17" s="87"/>
      <c r="ACJ17" s="87"/>
      <c r="ACK17" s="87"/>
      <c r="ACL17" s="87"/>
      <c r="ACM17" s="87"/>
      <c r="ACN17" s="87"/>
      <c r="ACO17" s="87"/>
      <c r="ACP17" s="87"/>
      <c r="ACQ17" s="87"/>
      <c r="ACR17" s="87"/>
      <c r="ACS17" s="87"/>
      <c r="ACT17" s="87"/>
      <c r="ACU17" s="87"/>
      <c r="ACV17" s="87"/>
      <c r="ACW17" s="87"/>
      <c r="ACX17" s="87"/>
      <c r="ACY17" s="87"/>
      <c r="ACZ17" s="87"/>
      <c r="ADA17" s="87"/>
      <c r="ADB17" s="87"/>
      <c r="ADC17" s="87"/>
      <c r="ADD17" s="87"/>
      <c r="ADE17" s="87"/>
      <c r="ADF17" s="87"/>
      <c r="ADG17" s="87"/>
      <c r="ADH17" s="87"/>
      <c r="ADI17" s="87"/>
      <c r="ADJ17" s="87"/>
      <c r="ADK17" s="87"/>
      <c r="ADL17" s="87"/>
      <c r="ADM17" s="87"/>
      <c r="ADN17" s="87"/>
      <c r="ADO17" s="87"/>
      <c r="ADP17" s="87"/>
      <c r="ADQ17" s="87"/>
      <c r="ADR17" s="87"/>
      <c r="ADS17" s="87"/>
      <c r="ADT17" s="87"/>
      <c r="ADU17" s="87"/>
      <c r="ADV17" s="87"/>
      <c r="ADW17" s="87"/>
      <c r="ADX17" s="87"/>
      <c r="ADY17" s="87"/>
      <c r="ADZ17" s="87"/>
      <c r="AEA17" s="87"/>
      <c r="AEB17" s="87"/>
      <c r="AEC17" s="87"/>
      <c r="AED17" s="87"/>
      <c r="AEE17" s="87"/>
      <c r="AEF17" s="87"/>
      <c r="AEG17" s="87"/>
      <c r="AEH17" s="87"/>
      <c r="AEI17" s="87"/>
      <c r="AEJ17" s="87"/>
      <c r="AEK17" s="87"/>
      <c r="AEL17" s="87"/>
      <c r="AEM17" s="87"/>
      <c r="AEN17" s="87"/>
      <c r="AEO17" s="87"/>
      <c r="AEP17" s="87"/>
      <c r="AEQ17" s="87"/>
      <c r="AER17" s="87"/>
      <c r="AES17" s="87"/>
      <c r="AET17" s="87"/>
      <c r="AEU17" s="87"/>
      <c r="AEV17" s="87"/>
      <c r="AEW17" s="87"/>
      <c r="AEX17" s="87"/>
      <c r="AEY17" s="87"/>
      <c r="AEZ17" s="87"/>
      <c r="AFA17" s="87"/>
      <c r="AFB17" s="87"/>
      <c r="AFC17" s="87"/>
      <c r="AFD17" s="87"/>
      <c r="AFE17" s="87"/>
      <c r="AFF17" s="87"/>
      <c r="AFG17" s="87"/>
      <c r="AFH17" s="87"/>
      <c r="AFI17" s="87"/>
      <c r="AFJ17" s="87"/>
      <c r="AFK17" s="87"/>
      <c r="AFL17" s="87"/>
      <c r="AFM17" s="87"/>
      <c r="AFN17" s="87"/>
      <c r="AFO17" s="87"/>
      <c r="AFP17" s="87"/>
      <c r="AFQ17" s="87"/>
      <c r="AFR17" s="87"/>
      <c r="AFS17" s="87"/>
      <c r="AFT17" s="87"/>
      <c r="AFU17" s="87"/>
      <c r="AFV17" s="87"/>
      <c r="AFW17" s="87"/>
      <c r="AFX17" s="87"/>
      <c r="AFY17" s="87"/>
      <c r="AFZ17" s="87"/>
      <c r="AGA17" s="87"/>
      <c r="AGB17" s="87"/>
      <c r="AGC17" s="87"/>
      <c r="AGD17" s="87"/>
      <c r="AGE17" s="87"/>
      <c r="AGF17" s="87"/>
      <c r="AGG17" s="87"/>
      <c r="AGH17" s="87"/>
      <c r="AGI17" s="87"/>
      <c r="AGJ17" s="87"/>
      <c r="AGK17" s="87"/>
      <c r="AGL17" s="87"/>
      <c r="AGM17" s="87"/>
      <c r="AGN17" s="87"/>
      <c r="AGO17" s="87"/>
      <c r="AGP17" s="87"/>
      <c r="AGQ17" s="87"/>
      <c r="AGR17" s="87"/>
      <c r="AGS17" s="87"/>
      <c r="AGT17" s="87"/>
      <c r="AGU17" s="87"/>
      <c r="AGV17" s="87"/>
      <c r="AGW17" s="87"/>
      <c r="AGX17" s="87"/>
      <c r="AGY17" s="87"/>
      <c r="AGZ17" s="87"/>
      <c r="AHA17" s="87"/>
      <c r="AHB17" s="87"/>
      <c r="AHC17" s="87"/>
      <c r="AHD17" s="87"/>
      <c r="AHE17" s="87"/>
      <c r="AHF17" s="87"/>
      <c r="AHG17" s="87"/>
      <c r="AHH17" s="87"/>
      <c r="AHI17" s="87"/>
      <c r="AHJ17" s="87"/>
      <c r="AHK17" s="87"/>
      <c r="AHL17" s="87"/>
      <c r="AHM17" s="87"/>
      <c r="AHN17" s="87"/>
      <c r="AHO17" s="87"/>
      <c r="AHP17" s="87"/>
      <c r="AHQ17" s="87"/>
      <c r="AHR17" s="87"/>
      <c r="AHS17" s="87"/>
      <c r="AHT17" s="87"/>
      <c r="AHU17" s="87"/>
      <c r="AHV17" s="87"/>
      <c r="AHW17" s="87"/>
      <c r="AHX17" s="87"/>
      <c r="AHY17" s="87"/>
      <c r="AHZ17" s="87"/>
      <c r="AIA17" s="87"/>
      <c r="AIB17" s="87"/>
      <c r="AIC17" s="87"/>
      <c r="AID17" s="87"/>
      <c r="AIE17" s="87"/>
      <c r="AIF17" s="87"/>
      <c r="AIG17" s="87"/>
      <c r="AIH17" s="87"/>
      <c r="AII17" s="87"/>
      <c r="AIJ17" s="87"/>
      <c r="AIK17" s="87"/>
      <c r="AIL17" s="87"/>
      <c r="AIM17" s="87"/>
      <c r="AIN17" s="87"/>
      <c r="AIO17" s="87"/>
      <c r="AIP17" s="87"/>
      <c r="AIQ17" s="87"/>
      <c r="AIR17" s="87"/>
      <c r="AIS17" s="87"/>
      <c r="AIT17" s="87"/>
      <c r="AIU17" s="87"/>
      <c r="AIV17" s="87"/>
      <c r="AIW17" s="87"/>
      <c r="AIX17" s="87"/>
      <c r="AIY17" s="87"/>
      <c r="AIZ17" s="87"/>
      <c r="AJA17" s="87"/>
      <c r="AJB17" s="87"/>
      <c r="AJC17" s="87"/>
      <c r="AJD17" s="87"/>
      <c r="AJE17" s="87"/>
      <c r="AJF17" s="87"/>
      <c r="AJG17" s="87"/>
      <c r="AJH17" s="87"/>
      <c r="AJI17" s="87"/>
      <c r="AJJ17" s="87"/>
      <c r="AJK17" s="87"/>
      <c r="AJL17" s="87"/>
      <c r="AJM17" s="87"/>
      <c r="AJN17" s="87"/>
      <c r="AJO17" s="87"/>
      <c r="AJP17" s="87"/>
      <c r="AJQ17" s="87"/>
      <c r="AJR17" s="87"/>
      <c r="AJS17" s="87"/>
      <c r="AJT17" s="87"/>
      <c r="AJU17" s="87"/>
      <c r="AJV17" s="87"/>
      <c r="AJW17" s="87"/>
      <c r="AJX17" s="87"/>
      <c r="AJY17" s="87"/>
      <c r="AJZ17" s="87"/>
      <c r="AKA17" s="87"/>
      <c r="AKB17" s="87"/>
      <c r="AKC17" s="87"/>
      <c r="AKD17" s="87"/>
      <c r="AKE17" s="87"/>
      <c r="AKF17" s="87"/>
      <c r="AKG17" s="87"/>
      <c r="AKH17" s="87"/>
      <c r="AKI17" s="87"/>
      <c r="AKJ17" s="87"/>
      <c r="AKK17" s="87"/>
      <c r="AKL17" s="87"/>
      <c r="AKM17" s="87"/>
      <c r="AKN17" s="87"/>
      <c r="AKO17" s="87"/>
      <c r="AKP17" s="87"/>
      <c r="AKQ17" s="87"/>
      <c r="AKR17" s="87"/>
      <c r="AKS17" s="87"/>
      <c r="AKT17" s="87"/>
      <c r="AKU17" s="87"/>
      <c r="AKV17" s="87"/>
      <c r="AKW17" s="87"/>
      <c r="AKX17" s="87"/>
      <c r="AKY17" s="87"/>
      <c r="AKZ17" s="87"/>
      <c r="ALA17" s="87"/>
      <c r="ALB17" s="87"/>
      <c r="ALC17" s="87"/>
      <c r="ALD17" s="87"/>
      <c r="ALE17" s="87"/>
      <c r="ALF17" s="87"/>
      <c r="ALG17" s="87"/>
      <c r="ALH17" s="87"/>
      <c r="ALI17" s="87"/>
      <c r="ALJ17" s="87"/>
      <c r="ALK17" s="87"/>
      <c r="ALL17" s="87"/>
      <c r="ALM17" s="87"/>
      <c r="ALN17" s="87"/>
      <c r="ALO17" s="87"/>
      <c r="ALP17" s="87"/>
      <c r="ALQ17" s="87"/>
      <c r="ALR17" s="87"/>
      <c r="ALS17" s="87"/>
      <c r="ALT17" s="87"/>
      <c r="ALU17" s="87"/>
      <c r="ALV17" s="87"/>
      <c r="ALW17" s="87"/>
      <c r="ALX17" s="87"/>
      <c r="ALY17" s="87"/>
      <c r="ALZ17" s="87"/>
      <c r="AMA17" s="87"/>
      <c r="AMB17" s="87"/>
      <c r="AMC17" s="87"/>
      <c r="AMD17" s="87"/>
      <c r="AME17" s="87"/>
      <c r="AMF17" s="87"/>
      <c r="AMG17" s="87"/>
      <c r="AMH17" s="87"/>
      <c r="AMI17" s="87"/>
      <c r="AMJ17" s="87"/>
      <c r="AMK17" s="87"/>
    </row>
    <row r="18" spans="1:1025" ht="61.5" customHeight="1" x14ac:dyDescent="0.25">
      <c r="A18" s="16" t="s">
        <v>17</v>
      </c>
      <c r="B18" s="16" t="s">
        <v>89</v>
      </c>
      <c r="C18" s="16" t="s">
        <v>18</v>
      </c>
      <c r="D18" s="24" t="s">
        <v>19</v>
      </c>
      <c r="E18" s="24" t="s">
        <v>203</v>
      </c>
      <c r="F18" s="99" t="s">
        <v>157</v>
      </c>
      <c r="G18" s="21">
        <f t="shared" si="1"/>
        <v>1474297</v>
      </c>
      <c r="H18" s="26">
        <f>1125000+43000+170000+88500+47797</f>
        <v>1474297</v>
      </c>
      <c r="I18" s="25">
        <v>0</v>
      </c>
      <c r="J18" s="26">
        <v>0</v>
      </c>
      <c r="K18" s="17"/>
    </row>
    <row r="19" spans="1:1025" ht="64.5" customHeight="1" x14ac:dyDescent="0.25">
      <c r="A19" s="16" t="s">
        <v>20</v>
      </c>
      <c r="B19" s="16" t="s">
        <v>90</v>
      </c>
      <c r="C19" s="16" t="s">
        <v>21</v>
      </c>
      <c r="D19" s="24" t="s">
        <v>22</v>
      </c>
      <c r="E19" s="24" t="str">
        <f>E18</f>
        <v>Програма розвитку охорони здоров’я   Білозірської сільської територіальної громади на 2021-2025 роки (зі змінами)</v>
      </c>
      <c r="F19" s="99" t="str">
        <f>F18</f>
        <v>рішення сільської ради від 22.12.2020 року № 4-23/VIII, зміни від 22.12.2021 № 25-18/VIII, 30.01.2023 №46-4/VIII, 28.02.2023 № 47-3/VIII</v>
      </c>
      <c r="G19" s="21">
        <f t="shared" si="1"/>
        <v>350000</v>
      </c>
      <c r="H19" s="26">
        <f>200000+150000</f>
        <v>350000</v>
      </c>
      <c r="I19" s="25">
        <v>0</v>
      </c>
      <c r="J19" s="26">
        <v>0</v>
      </c>
      <c r="K19" s="17"/>
    </row>
    <row r="20" spans="1:1025" s="95" customFormat="1" ht="36.75" customHeight="1" x14ac:dyDescent="0.25">
      <c r="A20" s="3"/>
      <c r="B20" s="3">
        <v>3000</v>
      </c>
      <c r="C20" s="3"/>
      <c r="D20" s="20" t="s">
        <v>190</v>
      </c>
      <c r="E20" s="20"/>
      <c r="F20" s="100"/>
      <c r="G20" s="21">
        <f>SUM(G21:G32)</f>
        <v>3779150</v>
      </c>
      <c r="H20" s="21">
        <f t="shared" ref="H20:J20" si="3">SUM(H21:H32)</f>
        <v>3779150</v>
      </c>
      <c r="I20" s="21">
        <f t="shared" si="3"/>
        <v>0</v>
      </c>
      <c r="J20" s="21">
        <f t="shared" si="3"/>
        <v>0</v>
      </c>
      <c r="K20" s="86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  <c r="IX20" s="87"/>
      <c r="IY20" s="87"/>
      <c r="IZ20" s="87"/>
      <c r="JA20" s="87"/>
      <c r="JB20" s="87"/>
      <c r="JC20" s="87"/>
      <c r="JD20" s="87"/>
      <c r="JE20" s="87"/>
      <c r="JF20" s="87"/>
      <c r="JG20" s="87"/>
      <c r="JH20" s="87"/>
      <c r="JI20" s="87"/>
      <c r="JJ20" s="87"/>
      <c r="JK20" s="87"/>
      <c r="JL20" s="87"/>
      <c r="JM20" s="87"/>
      <c r="JN20" s="87"/>
      <c r="JO20" s="87"/>
      <c r="JP20" s="87"/>
      <c r="JQ20" s="87"/>
      <c r="JR20" s="87"/>
      <c r="JS20" s="87"/>
      <c r="JT20" s="87"/>
      <c r="JU20" s="87"/>
      <c r="JV20" s="87"/>
      <c r="JW20" s="87"/>
      <c r="JX20" s="87"/>
      <c r="JY20" s="87"/>
      <c r="JZ20" s="87"/>
      <c r="KA20" s="87"/>
      <c r="KB20" s="87"/>
      <c r="KC20" s="87"/>
      <c r="KD20" s="87"/>
      <c r="KE20" s="87"/>
      <c r="KF20" s="87"/>
      <c r="KG20" s="87"/>
      <c r="KH20" s="87"/>
      <c r="KI20" s="87"/>
      <c r="KJ20" s="87"/>
      <c r="KK20" s="87"/>
      <c r="KL20" s="87"/>
      <c r="KM20" s="87"/>
      <c r="KN20" s="87"/>
      <c r="KO20" s="87"/>
      <c r="KP20" s="87"/>
      <c r="KQ20" s="87"/>
      <c r="KR20" s="87"/>
      <c r="KS20" s="87"/>
      <c r="KT20" s="87"/>
      <c r="KU20" s="87"/>
      <c r="KV20" s="87"/>
      <c r="KW20" s="87"/>
      <c r="KX20" s="87"/>
      <c r="KY20" s="87"/>
      <c r="KZ20" s="87"/>
      <c r="LA20" s="87"/>
      <c r="LB20" s="87"/>
      <c r="LC20" s="87"/>
      <c r="LD20" s="87"/>
      <c r="LE20" s="87"/>
      <c r="LF20" s="87"/>
      <c r="LG20" s="87"/>
      <c r="LH20" s="87"/>
      <c r="LI20" s="87"/>
      <c r="LJ20" s="87"/>
      <c r="LK20" s="87"/>
      <c r="LL20" s="87"/>
      <c r="LM20" s="87"/>
      <c r="LN20" s="87"/>
      <c r="LO20" s="87"/>
      <c r="LP20" s="87"/>
      <c r="LQ20" s="87"/>
      <c r="LR20" s="87"/>
      <c r="LS20" s="87"/>
      <c r="LT20" s="87"/>
      <c r="LU20" s="87"/>
      <c r="LV20" s="87"/>
      <c r="LW20" s="87"/>
      <c r="LX20" s="87"/>
      <c r="LY20" s="87"/>
      <c r="LZ20" s="87"/>
      <c r="MA20" s="87"/>
      <c r="MB20" s="87"/>
      <c r="MC20" s="87"/>
      <c r="MD20" s="87"/>
      <c r="ME20" s="87"/>
      <c r="MF20" s="87"/>
      <c r="MG20" s="87"/>
      <c r="MH20" s="87"/>
      <c r="MI20" s="87"/>
      <c r="MJ20" s="87"/>
      <c r="MK20" s="87"/>
      <c r="ML20" s="87"/>
      <c r="MM20" s="87"/>
      <c r="MN20" s="87"/>
      <c r="MO20" s="87"/>
      <c r="MP20" s="87"/>
      <c r="MQ20" s="87"/>
      <c r="MR20" s="87"/>
      <c r="MS20" s="87"/>
      <c r="MT20" s="87"/>
      <c r="MU20" s="87"/>
      <c r="MV20" s="87"/>
      <c r="MW20" s="87"/>
      <c r="MX20" s="87"/>
      <c r="MY20" s="87"/>
      <c r="MZ20" s="87"/>
      <c r="NA20" s="87"/>
      <c r="NB20" s="87"/>
      <c r="NC20" s="87"/>
      <c r="ND20" s="87"/>
      <c r="NE20" s="87"/>
      <c r="NF20" s="87"/>
      <c r="NG20" s="87"/>
      <c r="NH20" s="87"/>
      <c r="NI20" s="87"/>
      <c r="NJ20" s="87"/>
      <c r="NK20" s="87"/>
      <c r="NL20" s="87"/>
      <c r="NM20" s="87"/>
      <c r="NN20" s="87"/>
      <c r="NO20" s="87"/>
      <c r="NP20" s="87"/>
      <c r="NQ20" s="87"/>
      <c r="NR20" s="87"/>
      <c r="NS20" s="87"/>
      <c r="NT20" s="87"/>
      <c r="NU20" s="87"/>
      <c r="NV20" s="87"/>
      <c r="NW20" s="87"/>
      <c r="NX20" s="87"/>
      <c r="NY20" s="87"/>
      <c r="NZ20" s="87"/>
      <c r="OA20" s="87"/>
      <c r="OB20" s="87"/>
      <c r="OC20" s="87"/>
      <c r="OD20" s="87"/>
      <c r="OE20" s="87"/>
      <c r="OF20" s="87"/>
      <c r="OG20" s="87"/>
      <c r="OH20" s="87"/>
      <c r="OI20" s="87"/>
      <c r="OJ20" s="87"/>
      <c r="OK20" s="87"/>
      <c r="OL20" s="87"/>
      <c r="OM20" s="87"/>
      <c r="ON20" s="87"/>
      <c r="OO20" s="87"/>
      <c r="OP20" s="87"/>
      <c r="OQ20" s="87"/>
      <c r="OR20" s="87"/>
      <c r="OS20" s="87"/>
      <c r="OT20" s="87"/>
      <c r="OU20" s="87"/>
      <c r="OV20" s="87"/>
      <c r="OW20" s="87"/>
      <c r="OX20" s="87"/>
      <c r="OY20" s="87"/>
      <c r="OZ20" s="87"/>
      <c r="PA20" s="87"/>
      <c r="PB20" s="87"/>
      <c r="PC20" s="87"/>
      <c r="PD20" s="87"/>
      <c r="PE20" s="87"/>
      <c r="PF20" s="87"/>
      <c r="PG20" s="87"/>
      <c r="PH20" s="87"/>
      <c r="PI20" s="87"/>
      <c r="PJ20" s="87"/>
      <c r="PK20" s="87"/>
      <c r="PL20" s="87"/>
      <c r="PM20" s="87"/>
      <c r="PN20" s="87"/>
      <c r="PO20" s="87"/>
      <c r="PP20" s="87"/>
      <c r="PQ20" s="87"/>
      <c r="PR20" s="87"/>
      <c r="PS20" s="87"/>
      <c r="PT20" s="87"/>
      <c r="PU20" s="87"/>
      <c r="PV20" s="87"/>
      <c r="PW20" s="87"/>
      <c r="PX20" s="87"/>
      <c r="PY20" s="87"/>
      <c r="PZ20" s="87"/>
      <c r="QA20" s="87"/>
      <c r="QB20" s="87"/>
      <c r="QC20" s="87"/>
      <c r="QD20" s="87"/>
      <c r="QE20" s="87"/>
      <c r="QF20" s="87"/>
      <c r="QG20" s="87"/>
      <c r="QH20" s="87"/>
      <c r="QI20" s="87"/>
      <c r="QJ20" s="87"/>
      <c r="QK20" s="87"/>
      <c r="QL20" s="87"/>
      <c r="QM20" s="87"/>
      <c r="QN20" s="87"/>
      <c r="QO20" s="87"/>
      <c r="QP20" s="87"/>
      <c r="QQ20" s="87"/>
      <c r="QR20" s="87"/>
      <c r="QS20" s="87"/>
      <c r="QT20" s="87"/>
      <c r="QU20" s="87"/>
      <c r="QV20" s="87"/>
      <c r="QW20" s="87"/>
      <c r="QX20" s="87"/>
      <c r="QY20" s="87"/>
      <c r="QZ20" s="87"/>
      <c r="RA20" s="87"/>
      <c r="RB20" s="87"/>
      <c r="RC20" s="87"/>
      <c r="RD20" s="87"/>
      <c r="RE20" s="87"/>
      <c r="RF20" s="87"/>
      <c r="RG20" s="87"/>
      <c r="RH20" s="87"/>
      <c r="RI20" s="87"/>
      <c r="RJ20" s="87"/>
      <c r="RK20" s="87"/>
      <c r="RL20" s="87"/>
      <c r="RM20" s="87"/>
      <c r="RN20" s="87"/>
      <c r="RO20" s="87"/>
      <c r="RP20" s="87"/>
      <c r="RQ20" s="87"/>
      <c r="RR20" s="87"/>
      <c r="RS20" s="87"/>
      <c r="RT20" s="87"/>
      <c r="RU20" s="87"/>
      <c r="RV20" s="87"/>
      <c r="RW20" s="87"/>
      <c r="RX20" s="87"/>
      <c r="RY20" s="87"/>
      <c r="RZ20" s="87"/>
      <c r="SA20" s="87"/>
      <c r="SB20" s="87"/>
      <c r="SC20" s="87"/>
      <c r="SD20" s="87"/>
      <c r="SE20" s="87"/>
      <c r="SF20" s="87"/>
      <c r="SG20" s="87"/>
      <c r="SH20" s="87"/>
      <c r="SI20" s="87"/>
      <c r="SJ20" s="87"/>
      <c r="SK20" s="87"/>
      <c r="SL20" s="87"/>
      <c r="SM20" s="87"/>
      <c r="SN20" s="87"/>
      <c r="SO20" s="87"/>
      <c r="SP20" s="87"/>
      <c r="SQ20" s="87"/>
      <c r="SR20" s="87"/>
      <c r="SS20" s="87"/>
      <c r="ST20" s="87"/>
      <c r="SU20" s="87"/>
      <c r="SV20" s="87"/>
      <c r="SW20" s="87"/>
      <c r="SX20" s="87"/>
      <c r="SY20" s="87"/>
      <c r="SZ20" s="87"/>
      <c r="TA20" s="87"/>
      <c r="TB20" s="87"/>
      <c r="TC20" s="87"/>
      <c r="TD20" s="87"/>
      <c r="TE20" s="87"/>
      <c r="TF20" s="87"/>
      <c r="TG20" s="87"/>
      <c r="TH20" s="87"/>
      <c r="TI20" s="87"/>
      <c r="TJ20" s="87"/>
      <c r="TK20" s="87"/>
      <c r="TL20" s="87"/>
      <c r="TM20" s="87"/>
      <c r="TN20" s="87"/>
      <c r="TO20" s="87"/>
      <c r="TP20" s="87"/>
      <c r="TQ20" s="87"/>
      <c r="TR20" s="87"/>
      <c r="TS20" s="87"/>
      <c r="TT20" s="87"/>
      <c r="TU20" s="87"/>
      <c r="TV20" s="87"/>
      <c r="TW20" s="87"/>
      <c r="TX20" s="87"/>
      <c r="TY20" s="87"/>
      <c r="TZ20" s="87"/>
      <c r="UA20" s="87"/>
      <c r="UB20" s="87"/>
      <c r="UC20" s="87"/>
      <c r="UD20" s="87"/>
      <c r="UE20" s="87"/>
      <c r="UF20" s="87"/>
      <c r="UG20" s="87"/>
      <c r="UH20" s="87"/>
      <c r="UI20" s="87"/>
      <c r="UJ20" s="87"/>
      <c r="UK20" s="87"/>
      <c r="UL20" s="87"/>
      <c r="UM20" s="87"/>
      <c r="UN20" s="87"/>
      <c r="UO20" s="87"/>
      <c r="UP20" s="87"/>
      <c r="UQ20" s="87"/>
      <c r="UR20" s="87"/>
      <c r="US20" s="87"/>
      <c r="UT20" s="87"/>
      <c r="UU20" s="87"/>
      <c r="UV20" s="87"/>
      <c r="UW20" s="87"/>
      <c r="UX20" s="87"/>
      <c r="UY20" s="87"/>
      <c r="UZ20" s="87"/>
      <c r="VA20" s="87"/>
      <c r="VB20" s="87"/>
      <c r="VC20" s="87"/>
      <c r="VD20" s="87"/>
      <c r="VE20" s="87"/>
      <c r="VF20" s="87"/>
      <c r="VG20" s="87"/>
      <c r="VH20" s="87"/>
      <c r="VI20" s="87"/>
      <c r="VJ20" s="87"/>
      <c r="VK20" s="87"/>
      <c r="VL20" s="87"/>
      <c r="VM20" s="87"/>
      <c r="VN20" s="87"/>
      <c r="VO20" s="87"/>
      <c r="VP20" s="87"/>
      <c r="VQ20" s="87"/>
      <c r="VR20" s="87"/>
      <c r="VS20" s="87"/>
      <c r="VT20" s="87"/>
      <c r="VU20" s="87"/>
      <c r="VV20" s="87"/>
      <c r="VW20" s="87"/>
      <c r="VX20" s="87"/>
      <c r="VY20" s="87"/>
      <c r="VZ20" s="87"/>
      <c r="WA20" s="87"/>
      <c r="WB20" s="87"/>
      <c r="WC20" s="87"/>
      <c r="WD20" s="87"/>
      <c r="WE20" s="87"/>
      <c r="WF20" s="87"/>
      <c r="WG20" s="87"/>
      <c r="WH20" s="87"/>
      <c r="WI20" s="87"/>
      <c r="WJ20" s="87"/>
      <c r="WK20" s="87"/>
      <c r="WL20" s="87"/>
      <c r="WM20" s="87"/>
      <c r="WN20" s="87"/>
      <c r="WO20" s="87"/>
      <c r="WP20" s="87"/>
      <c r="WQ20" s="87"/>
      <c r="WR20" s="87"/>
      <c r="WS20" s="87"/>
      <c r="WT20" s="87"/>
      <c r="WU20" s="87"/>
      <c r="WV20" s="87"/>
      <c r="WW20" s="87"/>
      <c r="WX20" s="87"/>
      <c r="WY20" s="87"/>
      <c r="WZ20" s="87"/>
      <c r="XA20" s="87"/>
      <c r="XB20" s="87"/>
      <c r="XC20" s="87"/>
      <c r="XD20" s="87"/>
      <c r="XE20" s="87"/>
      <c r="XF20" s="87"/>
      <c r="XG20" s="87"/>
      <c r="XH20" s="87"/>
      <c r="XI20" s="87"/>
      <c r="XJ20" s="87"/>
      <c r="XK20" s="87"/>
      <c r="XL20" s="87"/>
      <c r="XM20" s="87"/>
      <c r="XN20" s="87"/>
      <c r="XO20" s="87"/>
      <c r="XP20" s="87"/>
      <c r="XQ20" s="87"/>
      <c r="XR20" s="87"/>
      <c r="XS20" s="87"/>
      <c r="XT20" s="87"/>
      <c r="XU20" s="87"/>
      <c r="XV20" s="87"/>
      <c r="XW20" s="87"/>
      <c r="XX20" s="87"/>
      <c r="XY20" s="87"/>
      <c r="XZ20" s="87"/>
      <c r="YA20" s="87"/>
      <c r="YB20" s="87"/>
      <c r="YC20" s="87"/>
      <c r="YD20" s="87"/>
      <c r="YE20" s="87"/>
      <c r="YF20" s="87"/>
      <c r="YG20" s="87"/>
      <c r="YH20" s="87"/>
      <c r="YI20" s="87"/>
      <c r="YJ20" s="87"/>
      <c r="YK20" s="87"/>
      <c r="YL20" s="87"/>
      <c r="YM20" s="87"/>
      <c r="YN20" s="87"/>
      <c r="YO20" s="87"/>
      <c r="YP20" s="87"/>
      <c r="YQ20" s="87"/>
      <c r="YR20" s="87"/>
      <c r="YS20" s="87"/>
      <c r="YT20" s="87"/>
      <c r="YU20" s="87"/>
      <c r="YV20" s="87"/>
      <c r="YW20" s="87"/>
      <c r="YX20" s="87"/>
      <c r="YY20" s="87"/>
      <c r="YZ20" s="87"/>
      <c r="ZA20" s="87"/>
      <c r="ZB20" s="87"/>
      <c r="ZC20" s="87"/>
      <c r="ZD20" s="87"/>
      <c r="ZE20" s="87"/>
      <c r="ZF20" s="87"/>
      <c r="ZG20" s="87"/>
      <c r="ZH20" s="87"/>
      <c r="ZI20" s="87"/>
      <c r="ZJ20" s="87"/>
      <c r="ZK20" s="87"/>
      <c r="ZL20" s="87"/>
      <c r="ZM20" s="87"/>
      <c r="ZN20" s="87"/>
      <c r="ZO20" s="87"/>
      <c r="ZP20" s="87"/>
      <c r="ZQ20" s="87"/>
      <c r="ZR20" s="87"/>
      <c r="ZS20" s="87"/>
      <c r="ZT20" s="87"/>
      <c r="ZU20" s="87"/>
      <c r="ZV20" s="87"/>
      <c r="ZW20" s="87"/>
      <c r="ZX20" s="87"/>
      <c r="ZY20" s="87"/>
      <c r="ZZ20" s="87"/>
      <c r="AAA20" s="87"/>
      <c r="AAB20" s="87"/>
      <c r="AAC20" s="87"/>
      <c r="AAD20" s="87"/>
      <c r="AAE20" s="87"/>
      <c r="AAF20" s="87"/>
      <c r="AAG20" s="87"/>
      <c r="AAH20" s="87"/>
      <c r="AAI20" s="87"/>
      <c r="AAJ20" s="87"/>
      <c r="AAK20" s="87"/>
      <c r="AAL20" s="87"/>
      <c r="AAM20" s="87"/>
      <c r="AAN20" s="87"/>
      <c r="AAO20" s="87"/>
      <c r="AAP20" s="87"/>
      <c r="AAQ20" s="87"/>
      <c r="AAR20" s="87"/>
      <c r="AAS20" s="87"/>
      <c r="AAT20" s="87"/>
      <c r="AAU20" s="87"/>
      <c r="AAV20" s="87"/>
      <c r="AAW20" s="87"/>
      <c r="AAX20" s="87"/>
      <c r="AAY20" s="87"/>
      <c r="AAZ20" s="87"/>
      <c r="ABA20" s="87"/>
      <c r="ABB20" s="87"/>
      <c r="ABC20" s="87"/>
      <c r="ABD20" s="87"/>
      <c r="ABE20" s="87"/>
      <c r="ABF20" s="87"/>
      <c r="ABG20" s="87"/>
      <c r="ABH20" s="87"/>
      <c r="ABI20" s="87"/>
      <c r="ABJ20" s="87"/>
      <c r="ABK20" s="87"/>
      <c r="ABL20" s="87"/>
      <c r="ABM20" s="87"/>
      <c r="ABN20" s="87"/>
      <c r="ABO20" s="87"/>
      <c r="ABP20" s="87"/>
      <c r="ABQ20" s="87"/>
      <c r="ABR20" s="87"/>
      <c r="ABS20" s="87"/>
      <c r="ABT20" s="87"/>
      <c r="ABU20" s="87"/>
      <c r="ABV20" s="87"/>
      <c r="ABW20" s="87"/>
      <c r="ABX20" s="87"/>
      <c r="ABY20" s="87"/>
      <c r="ABZ20" s="87"/>
      <c r="ACA20" s="87"/>
      <c r="ACB20" s="87"/>
      <c r="ACC20" s="87"/>
      <c r="ACD20" s="87"/>
      <c r="ACE20" s="87"/>
      <c r="ACF20" s="87"/>
      <c r="ACG20" s="87"/>
      <c r="ACH20" s="87"/>
      <c r="ACI20" s="87"/>
      <c r="ACJ20" s="87"/>
      <c r="ACK20" s="87"/>
      <c r="ACL20" s="87"/>
      <c r="ACM20" s="87"/>
      <c r="ACN20" s="87"/>
      <c r="ACO20" s="87"/>
      <c r="ACP20" s="87"/>
      <c r="ACQ20" s="87"/>
      <c r="ACR20" s="87"/>
      <c r="ACS20" s="87"/>
      <c r="ACT20" s="87"/>
      <c r="ACU20" s="87"/>
      <c r="ACV20" s="87"/>
      <c r="ACW20" s="87"/>
      <c r="ACX20" s="87"/>
      <c r="ACY20" s="87"/>
      <c r="ACZ20" s="87"/>
      <c r="ADA20" s="87"/>
      <c r="ADB20" s="87"/>
      <c r="ADC20" s="87"/>
      <c r="ADD20" s="87"/>
      <c r="ADE20" s="87"/>
      <c r="ADF20" s="87"/>
      <c r="ADG20" s="87"/>
      <c r="ADH20" s="87"/>
      <c r="ADI20" s="87"/>
      <c r="ADJ20" s="87"/>
      <c r="ADK20" s="87"/>
      <c r="ADL20" s="87"/>
      <c r="ADM20" s="87"/>
      <c r="ADN20" s="87"/>
      <c r="ADO20" s="87"/>
      <c r="ADP20" s="87"/>
      <c r="ADQ20" s="87"/>
      <c r="ADR20" s="87"/>
      <c r="ADS20" s="87"/>
      <c r="ADT20" s="87"/>
      <c r="ADU20" s="87"/>
      <c r="ADV20" s="87"/>
      <c r="ADW20" s="87"/>
      <c r="ADX20" s="87"/>
      <c r="ADY20" s="87"/>
      <c r="ADZ20" s="87"/>
      <c r="AEA20" s="87"/>
      <c r="AEB20" s="87"/>
      <c r="AEC20" s="87"/>
      <c r="AED20" s="87"/>
      <c r="AEE20" s="87"/>
      <c r="AEF20" s="87"/>
      <c r="AEG20" s="87"/>
      <c r="AEH20" s="87"/>
      <c r="AEI20" s="87"/>
      <c r="AEJ20" s="87"/>
      <c r="AEK20" s="87"/>
      <c r="AEL20" s="87"/>
      <c r="AEM20" s="87"/>
      <c r="AEN20" s="87"/>
      <c r="AEO20" s="87"/>
      <c r="AEP20" s="87"/>
      <c r="AEQ20" s="87"/>
      <c r="AER20" s="87"/>
      <c r="AES20" s="87"/>
      <c r="AET20" s="87"/>
      <c r="AEU20" s="87"/>
      <c r="AEV20" s="87"/>
      <c r="AEW20" s="87"/>
      <c r="AEX20" s="87"/>
      <c r="AEY20" s="87"/>
      <c r="AEZ20" s="87"/>
      <c r="AFA20" s="87"/>
      <c r="AFB20" s="87"/>
      <c r="AFC20" s="87"/>
      <c r="AFD20" s="87"/>
      <c r="AFE20" s="87"/>
      <c r="AFF20" s="87"/>
      <c r="AFG20" s="87"/>
      <c r="AFH20" s="87"/>
      <c r="AFI20" s="87"/>
      <c r="AFJ20" s="87"/>
      <c r="AFK20" s="87"/>
      <c r="AFL20" s="87"/>
      <c r="AFM20" s="87"/>
      <c r="AFN20" s="87"/>
      <c r="AFO20" s="87"/>
      <c r="AFP20" s="87"/>
      <c r="AFQ20" s="87"/>
      <c r="AFR20" s="87"/>
      <c r="AFS20" s="87"/>
      <c r="AFT20" s="87"/>
      <c r="AFU20" s="87"/>
      <c r="AFV20" s="87"/>
      <c r="AFW20" s="87"/>
      <c r="AFX20" s="87"/>
      <c r="AFY20" s="87"/>
      <c r="AFZ20" s="87"/>
      <c r="AGA20" s="87"/>
      <c r="AGB20" s="87"/>
      <c r="AGC20" s="87"/>
      <c r="AGD20" s="87"/>
      <c r="AGE20" s="87"/>
      <c r="AGF20" s="87"/>
      <c r="AGG20" s="87"/>
      <c r="AGH20" s="87"/>
      <c r="AGI20" s="87"/>
      <c r="AGJ20" s="87"/>
      <c r="AGK20" s="87"/>
      <c r="AGL20" s="87"/>
      <c r="AGM20" s="87"/>
      <c r="AGN20" s="87"/>
      <c r="AGO20" s="87"/>
      <c r="AGP20" s="87"/>
      <c r="AGQ20" s="87"/>
      <c r="AGR20" s="87"/>
      <c r="AGS20" s="87"/>
      <c r="AGT20" s="87"/>
      <c r="AGU20" s="87"/>
      <c r="AGV20" s="87"/>
      <c r="AGW20" s="87"/>
      <c r="AGX20" s="87"/>
      <c r="AGY20" s="87"/>
      <c r="AGZ20" s="87"/>
      <c r="AHA20" s="87"/>
      <c r="AHB20" s="87"/>
      <c r="AHC20" s="87"/>
      <c r="AHD20" s="87"/>
      <c r="AHE20" s="87"/>
      <c r="AHF20" s="87"/>
      <c r="AHG20" s="87"/>
      <c r="AHH20" s="87"/>
      <c r="AHI20" s="87"/>
      <c r="AHJ20" s="87"/>
      <c r="AHK20" s="87"/>
      <c r="AHL20" s="87"/>
      <c r="AHM20" s="87"/>
      <c r="AHN20" s="87"/>
      <c r="AHO20" s="87"/>
      <c r="AHP20" s="87"/>
      <c r="AHQ20" s="87"/>
      <c r="AHR20" s="87"/>
      <c r="AHS20" s="87"/>
      <c r="AHT20" s="87"/>
      <c r="AHU20" s="87"/>
      <c r="AHV20" s="87"/>
      <c r="AHW20" s="87"/>
      <c r="AHX20" s="87"/>
      <c r="AHY20" s="87"/>
      <c r="AHZ20" s="87"/>
      <c r="AIA20" s="87"/>
      <c r="AIB20" s="87"/>
      <c r="AIC20" s="87"/>
      <c r="AID20" s="87"/>
      <c r="AIE20" s="87"/>
      <c r="AIF20" s="87"/>
      <c r="AIG20" s="87"/>
      <c r="AIH20" s="87"/>
      <c r="AII20" s="87"/>
      <c r="AIJ20" s="87"/>
      <c r="AIK20" s="87"/>
      <c r="AIL20" s="87"/>
      <c r="AIM20" s="87"/>
      <c r="AIN20" s="87"/>
      <c r="AIO20" s="87"/>
      <c r="AIP20" s="87"/>
      <c r="AIQ20" s="87"/>
      <c r="AIR20" s="87"/>
      <c r="AIS20" s="87"/>
      <c r="AIT20" s="87"/>
      <c r="AIU20" s="87"/>
      <c r="AIV20" s="87"/>
      <c r="AIW20" s="87"/>
      <c r="AIX20" s="87"/>
      <c r="AIY20" s="87"/>
      <c r="AIZ20" s="87"/>
      <c r="AJA20" s="87"/>
      <c r="AJB20" s="87"/>
      <c r="AJC20" s="87"/>
      <c r="AJD20" s="87"/>
      <c r="AJE20" s="87"/>
      <c r="AJF20" s="87"/>
      <c r="AJG20" s="87"/>
      <c r="AJH20" s="87"/>
      <c r="AJI20" s="87"/>
      <c r="AJJ20" s="87"/>
      <c r="AJK20" s="87"/>
      <c r="AJL20" s="87"/>
      <c r="AJM20" s="87"/>
      <c r="AJN20" s="87"/>
      <c r="AJO20" s="87"/>
      <c r="AJP20" s="87"/>
      <c r="AJQ20" s="87"/>
      <c r="AJR20" s="87"/>
      <c r="AJS20" s="87"/>
      <c r="AJT20" s="87"/>
      <c r="AJU20" s="87"/>
      <c r="AJV20" s="87"/>
      <c r="AJW20" s="87"/>
      <c r="AJX20" s="87"/>
      <c r="AJY20" s="87"/>
      <c r="AJZ20" s="87"/>
      <c r="AKA20" s="87"/>
      <c r="AKB20" s="87"/>
      <c r="AKC20" s="87"/>
      <c r="AKD20" s="87"/>
      <c r="AKE20" s="87"/>
      <c r="AKF20" s="87"/>
      <c r="AKG20" s="87"/>
      <c r="AKH20" s="87"/>
      <c r="AKI20" s="87"/>
      <c r="AKJ20" s="87"/>
      <c r="AKK20" s="87"/>
      <c r="AKL20" s="87"/>
      <c r="AKM20" s="87"/>
      <c r="AKN20" s="87"/>
      <c r="AKO20" s="87"/>
      <c r="AKP20" s="87"/>
      <c r="AKQ20" s="87"/>
      <c r="AKR20" s="87"/>
      <c r="AKS20" s="87"/>
      <c r="AKT20" s="87"/>
      <c r="AKU20" s="87"/>
      <c r="AKV20" s="87"/>
      <c r="AKW20" s="87"/>
      <c r="AKX20" s="87"/>
      <c r="AKY20" s="87"/>
      <c r="AKZ20" s="87"/>
      <c r="ALA20" s="87"/>
      <c r="ALB20" s="87"/>
      <c r="ALC20" s="87"/>
      <c r="ALD20" s="87"/>
      <c r="ALE20" s="87"/>
      <c r="ALF20" s="87"/>
      <c r="ALG20" s="87"/>
      <c r="ALH20" s="87"/>
      <c r="ALI20" s="87"/>
      <c r="ALJ20" s="87"/>
      <c r="ALK20" s="87"/>
      <c r="ALL20" s="87"/>
      <c r="ALM20" s="87"/>
      <c r="ALN20" s="87"/>
      <c r="ALO20" s="87"/>
      <c r="ALP20" s="87"/>
      <c r="ALQ20" s="87"/>
      <c r="ALR20" s="87"/>
      <c r="ALS20" s="87"/>
      <c r="ALT20" s="87"/>
      <c r="ALU20" s="87"/>
      <c r="ALV20" s="87"/>
      <c r="ALW20" s="87"/>
      <c r="ALX20" s="87"/>
      <c r="ALY20" s="87"/>
      <c r="ALZ20" s="87"/>
      <c r="AMA20" s="87"/>
      <c r="AMB20" s="87"/>
      <c r="AMC20" s="87"/>
      <c r="AMD20" s="87"/>
      <c r="AME20" s="87"/>
      <c r="AMF20" s="87"/>
      <c r="AMG20" s="87"/>
      <c r="AMH20" s="87"/>
      <c r="AMI20" s="87"/>
      <c r="AMJ20" s="87"/>
      <c r="AMK20" s="87"/>
    </row>
    <row r="21" spans="1:1025" ht="83.25" customHeight="1" x14ac:dyDescent="0.25">
      <c r="A21" s="16" t="s">
        <v>23</v>
      </c>
      <c r="B21" s="16" t="s">
        <v>24</v>
      </c>
      <c r="C21" s="16" t="s">
        <v>25</v>
      </c>
      <c r="D21" s="24" t="s">
        <v>26</v>
      </c>
      <c r="E21" s="24" t="s">
        <v>147</v>
      </c>
      <c r="F21" s="101" t="s">
        <v>148</v>
      </c>
      <c r="G21" s="21">
        <f t="shared" si="1"/>
        <v>18000</v>
      </c>
      <c r="H21" s="26">
        <v>18000</v>
      </c>
      <c r="I21" s="25">
        <v>0</v>
      </c>
      <c r="J21" s="26">
        <v>0</v>
      </c>
      <c r="K21" s="17"/>
    </row>
    <row r="22" spans="1:1025" s="44" customFormat="1" ht="27.75" customHeight="1" x14ac:dyDescent="0.25">
      <c r="A22" s="121" t="s">
        <v>75</v>
      </c>
      <c r="B22" s="121" t="s">
        <v>11</v>
      </c>
      <c r="C22" s="121" t="s">
        <v>12</v>
      </c>
      <c r="D22" s="121" t="s">
        <v>79</v>
      </c>
      <c r="E22" s="121" t="s">
        <v>80</v>
      </c>
      <c r="F22" s="121" t="s">
        <v>81</v>
      </c>
      <c r="G22" s="121" t="s">
        <v>1</v>
      </c>
      <c r="H22" s="121" t="s">
        <v>10</v>
      </c>
      <c r="I22" s="121" t="s">
        <v>2</v>
      </c>
      <c r="J22" s="121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s="44" customFormat="1" ht="128.25" customHeight="1" x14ac:dyDescent="0.25">
      <c r="A23" s="121"/>
      <c r="B23" s="121"/>
      <c r="C23" s="121"/>
      <c r="D23" s="121"/>
      <c r="E23" s="121"/>
      <c r="F23" s="121"/>
      <c r="G23" s="121"/>
      <c r="H23" s="121"/>
      <c r="I23" s="18" t="s">
        <v>3</v>
      </c>
      <c r="J23" s="83" t="s">
        <v>13</v>
      </c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s="44" customFormat="1" x14ac:dyDescent="0.25">
      <c r="A24" s="83" t="s">
        <v>4</v>
      </c>
      <c r="B24" s="83" t="s">
        <v>5</v>
      </c>
      <c r="C24" s="83" t="s">
        <v>6</v>
      </c>
      <c r="D24" s="83" t="s">
        <v>7</v>
      </c>
      <c r="E24" s="83" t="s">
        <v>8</v>
      </c>
      <c r="F24" s="83" t="s">
        <v>9</v>
      </c>
      <c r="G24" s="83" t="s">
        <v>82</v>
      </c>
      <c r="H24" s="83" t="s">
        <v>83</v>
      </c>
      <c r="I24" s="18" t="s">
        <v>84</v>
      </c>
      <c r="J24" s="19" t="s">
        <v>85</v>
      </c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89.25" customHeight="1" x14ac:dyDescent="0.25">
      <c r="A25" s="16" t="s">
        <v>27</v>
      </c>
      <c r="B25" s="16" t="s">
        <v>28</v>
      </c>
      <c r="C25" s="16" t="s">
        <v>25</v>
      </c>
      <c r="D25" s="24" t="s">
        <v>29</v>
      </c>
      <c r="E25" s="24" t="str">
        <f>E21</f>
        <v>Комплекснаї програма «Турбота» Білозірської територіальної громади на 2021-2025 роки (зі змінами)</v>
      </c>
      <c r="F25" s="101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 t="shared" si="1"/>
        <v>200000</v>
      </c>
      <c r="H25" s="26">
        <v>200000</v>
      </c>
      <c r="I25" s="25">
        <v>0</v>
      </c>
      <c r="J25" s="26">
        <v>0</v>
      </c>
      <c r="K25" s="17"/>
    </row>
    <row r="26" spans="1:1025" ht="76.5" customHeight="1" x14ac:dyDescent="0.25">
      <c r="A26" s="16" t="s">
        <v>30</v>
      </c>
      <c r="B26" s="16" t="s">
        <v>31</v>
      </c>
      <c r="C26" s="16" t="s">
        <v>25</v>
      </c>
      <c r="D26" s="24" t="s">
        <v>32</v>
      </c>
      <c r="E26" s="24" t="str">
        <f>E25</f>
        <v>Комплекснаї програма «Турбота» Білозірської територіальної громади на 2021-2025 роки (зі змінами)</v>
      </c>
      <c r="F26" s="101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6" s="21">
        <f t="shared" si="1"/>
        <v>70400</v>
      </c>
      <c r="H26" s="26">
        <v>70400</v>
      </c>
      <c r="I26" s="25">
        <v>0</v>
      </c>
      <c r="J26" s="26">
        <v>0</v>
      </c>
      <c r="K26" s="17"/>
    </row>
    <row r="27" spans="1:1025" ht="45.75" customHeight="1" x14ac:dyDescent="0.25">
      <c r="A27" s="27" t="s">
        <v>33</v>
      </c>
      <c r="B27" s="16">
        <v>3090</v>
      </c>
      <c r="C27" s="16">
        <v>1070</v>
      </c>
      <c r="D27" s="24" t="s">
        <v>34</v>
      </c>
      <c r="E27" s="24" t="s">
        <v>170</v>
      </c>
      <c r="F27" s="99" t="s">
        <v>171</v>
      </c>
      <c r="G27" s="21">
        <f t="shared" si="1"/>
        <v>220000</v>
      </c>
      <c r="H27" s="26">
        <f>60000+60000+100000</f>
        <v>220000</v>
      </c>
      <c r="I27" s="25">
        <v>0</v>
      </c>
      <c r="J27" s="26">
        <v>0</v>
      </c>
      <c r="K27" s="17"/>
    </row>
    <row r="28" spans="1:1025" s="44" customFormat="1" ht="85.5" customHeight="1" x14ac:dyDescent="0.25">
      <c r="A28" s="27" t="s">
        <v>182</v>
      </c>
      <c r="B28" s="78">
        <v>3140</v>
      </c>
      <c r="C28" s="78">
        <v>1040</v>
      </c>
      <c r="D28" s="24" t="s">
        <v>181</v>
      </c>
      <c r="E28" s="79" t="s">
        <v>183</v>
      </c>
      <c r="F28" s="102" t="s">
        <v>184</v>
      </c>
      <c r="G28" s="80">
        <f t="shared" si="1"/>
        <v>100000</v>
      </c>
      <c r="H28" s="81">
        <v>100000</v>
      </c>
      <c r="I28" s="82"/>
      <c r="J28" s="81"/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100.5" customHeight="1" x14ac:dyDescent="0.25">
      <c r="A29" s="16" t="s">
        <v>35</v>
      </c>
      <c r="B29" s="16" t="s">
        <v>36</v>
      </c>
      <c r="C29" s="16">
        <v>1010</v>
      </c>
      <c r="D29" s="24" t="s">
        <v>91</v>
      </c>
      <c r="E29" s="24" t="str">
        <f>E26</f>
        <v>Комплекснаї програма «Турбота» Білозірської територіальної громади на 2021-2025 роки (зі змінами)</v>
      </c>
      <c r="F29" s="99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9" s="21">
        <f>H29+I29</f>
        <v>397300</v>
      </c>
      <c r="H29" s="26">
        <f>500000-2700-100000</f>
        <v>397300</v>
      </c>
      <c r="I29" s="25">
        <v>0</v>
      </c>
      <c r="J29" s="26">
        <v>0</v>
      </c>
      <c r="K29" s="17"/>
    </row>
    <row r="30" spans="1:1025" s="44" customFormat="1" ht="33" customHeight="1" x14ac:dyDescent="0.25">
      <c r="A30" s="69" t="s">
        <v>158</v>
      </c>
      <c r="B30" s="69">
        <v>3210</v>
      </c>
      <c r="C30" s="70">
        <v>1050</v>
      </c>
      <c r="D30" s="71" t="s">
        <v>159</v>
      </c>
      <c r="E30" s="77" t="s">
        <v>172</v>
      </c>
      <c r="F30" s="103" t="s">
        <v>173</v>
      </c>
      <c r="G30" s="21">
        <f>H30+I30</f>
        <v>30500</v>
      </c>
      <c r="H30" s="26">
        <f>42700-12200</f>
        <v>30500</v>
      </c>
      <c r="I30" s="25">
        <v>0</v>
      </c>
      <c r="J30" s="26">
        <v>0</v>
      </c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39" customHeight="1" x14ac:dyDescent="0.25">
      <c r="A31" s="27" t="s">
        <v>37</v>
      </c>
      <c r="B31" s="16">
        <v>3241</v>
      </c>
      <c r="C31" s="16" t="s">
        <v>40</v>
      </c>
      <c r="D31" s="28" t="s">
        <v>38</v>
      </c>
      <c r="E31" s="29" t="s">
        <v>144</v>
      </c>
      <c r="F31" s="103" t="s">
        <v>174</v>
      </c>
      <c r="G31" s="21">
        <f t="shared" si="1"/>
        <v>2482950</v>
      </c>
      <c r="H31" s="30">
        <f>2204950+278000</f>
        <v>2482950</v>
      </c>
      <c r="I31" s="31">
        <v>0</v>
      </c>
      <c r="J31" s="30">
        <v>0</v>
      </c>
      <c r="K31" s="17"/>
    </row>
    <row r="32" spans="1:1025" ht="30.75" customHeight="1" x14ac:dyDescent="0.25">
      <c r="A32" s="16" t="s">
        <v>39</v>
      </c>
      <c r="B32" s="16" t="s">
        <v>92</v>
      </c>
      <c r="C32" s="16" t="s">
        <v>40</v>
      </c>
      <c r="D32" s="24" t="s">
        <v>41</v>
      </c>
      <c r="E32" s="24"/>
      <c r="F32" s="99"/>
      <c r="G32" s="21">
        <f t="shared" si="1"/>
        <v>260000</v>
      </c>
      <c r="H32" s="26">
        <f>H33+H37</f>
        <v>260000</v>
      </c>
      <c r="I32" s="26">
        <f t="shared" ref="I32:J32" si="4">I33</f>
        <v>0</v>
      </c>
      <c r="J32" s="26">
        <f t="shared" si="4"/>
        <v>0</v>
      </c>
      <c r="K32" s="17"/>
    </row>
    <row r="33" spans="1:1025" s="44" customFormat="1" ht="79.5" customHeight="1" x14ac:dyDescent="0.25">
      <c r="A33" s="78"/>
      <c r="B33" s="78"/>
      <c r="C33" s="78"/>
      <c r="D33" s="24"/>
      <c r="E33" s="24" t="str">
        <f>E26</f>
        <v>Комплекснаї програма «Турбота» Білозірської територіальної громади на 2021-2025 роки (зі змінами)</v>
      </c>
      <c r="F33" s="101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3" s="21">
        <f t="shared" ref="G33:G37" si="5">H33+I33</f>
        <v>130000</v>
      </c>
      <c r="H33" s="26">
        <f>50000+30000+50000</f>
        <v>130000</v>
      </c>
      <c r="I33" s="25">
        <v>0</v>
      </c>
      <c r="J33" s="26">
        <v>0</v>
      </c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4" customFormat="1" ht="27.75" customHeight="1" x14ac:dyDescent="0.25">
      <c r="A34" s="121" t="s">
        <v>75</v>
      </c>
      <c r="B34" s="121" t="s">
        <v>11</v>
      </c>
      <c r="C34" s="121" t="s">
        <v>12</v>
      </c>
      <c r="D34" s="121" t="s">
        <v>79</v>
      </c>
      <c r="E34" s="121" t="s">
        <v>80</v>
      </c>
      <c r="F34" s="121" t="s">
        <v>81</v>
      </c>
      <c r="G34" s="121" t="s">
        <v>1</v>
      </c>
      <c r="H34" s="121" t="s">
        <v>10</v>
      </c>
      <c r="I34" s="121" t="s">
        <v>2</v>
      </c>
      <c r="J34" s="121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s="44" customFormat="1" ht="128.25" customHeight="1" x14ac:dyDescent="0.25">
      <c r="A35" s="121"/>
      <c r="B35" s="121"/>
      <c r="C35" s="121"/>
      <c r="D35" s="121"/>
      <c r="E35" s="121"/>
      <c r="F35" s="121"/>
      <c r="G35" s="121"/>
      <c r="H35" s="121"/>
      <c r="I35" s="18" t="s">
        <v>3</v>
      </c>
      <c r="J35" s="83" t="s">
        <v>13</v>
      </c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</row>
    <row r="36" spans="1:1025" s="44" customFormat="1" x14ac:dyDescent="0.25">
      <c r="A36" s="83" t="s">
        <v>4</v>
      </c>
      <c r="B36" s="83" t="s">
        <v>5</v>
      </c>
      <c r="C36" s="83" t="s">
        <v>6</v>
      </c>
      <c r="D36" s="83" t="s">
        <v>7</v>
      </c>
      <c r="E36" s="83" t="s">
        <v>8</v>
      </c>
      <c r="F36" s="83" t="s">
        <v>9</v>
      </c>
      <c r="G36" s="83" t="s">
        <v>82</v>
      </c>
      <c r="H36" s="83" t="s">
        <v>83</v>
      </c>
      <c r="I36" s="18" t="s">
        <v>84</v>
      </c>
      <c r="J36" s="19" t="s">
        <v>85</v>
      </c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</row>
    <row r="37" spans="1:1025" s="44" customFormat="1" ht="98.25" customHeight="1" x14ac:dyDescent="0.25">
      <c r="A37" s="78"/>
      <c r="B37" s="78"/>
      <c r="C37" s="78"/>
      <c r="D37" s="24"/>
      <c r="E37" s="24" t="str">
        <f>E28</f>
        <v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v>
      </c>
      <c r="F37" s="99" t="str">
        <f>F28</f>
        <v>Рішення сесія від 24 .04.2023 р.№ 49-2/ VІІІ</v>
      </c>
      <c r="G37" s="21">
        <f t="shared" si="5"/>
        <v>130000</v>
      </c>
      <c r="H37" s="26">
        <v>130000</v>
      </c>
      <c r="I37" s="25">
        <v>0</v>
      </c>
      <c r="J37" s="26">
        <v>0</v>
      </c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</row>
    <row r="38" spans="1:1025" s="95" customFormat="1" ht="30" customHeight="1" x14ac:dyDescent="0.25">
      <c r="A38" s="3"/>
      <c r="B38" s="3">
        <v>4000</v>
      </c>
      <c r="C38" s="3"/>
      <c r="D38" s="20" t="s">
        <v>191</v>
      </c>
      <c r="E38" s="20"/>
      <c r="F38" s="100"/>
      <c r="G38" s="21">
        <f>G39</f>
        <v>22000</v>
      </c>
      <c r="H38" s="21">
        <f t="shared" ref="H38:J38" si="6">H39</f>
        <v>22000</v>
      </c>
      <c r="I38" s="21">
        <f t="shared" si="6"/>
        <v>0</v>
      </c>
      <c r="J38" s="21">
        <f t="shared" si="6"/>
        <v>0</v>
      </c>
      <c r="K38" s="86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  <c r="IW38" s="87"/>
      <c r="IX38" s="87"/>
      <c r="IY38" s="87"/>
      <c r="IZ38" s="87"/>
      <c r="JA38" s="87"/>
      <c r="JB38" s="87"/>
      <c r="JC38" s="87"/>
      <c r="JD38" s="87"/>
      <c r="JE38" s="87"/>
      <c r="JF38" s="87"/>
      <c r="JG38" s="87"/>
      <c r="JH38" s="87"/>
      <c r="JI38" s="87"/>
      <c r="JJ38" s="87"/>
      <c r="JK38" s="87"/>
      <c r="JL38" s="87"/>
      <c r="JM38" s="87"/>
      <c r="JN38" s="87"/>
      <c r="JO38" s="87"/>
      <c r="JP38" s="87"/>
      <c r="JQ38" s="87"/>
      <c r="JR38" s="87"/>
      <c r="JS38" s="87"/>
      <c r="JT38" s="87"/>
      <c r="JU38" s="87"/>
      <c r="JV38" s="87"/>
      <c r="JW38" s="87"/>
      <c r="JX38" s="87"/>
      <c r="JY38" s="87"/>
      <c r="JZ38" s="87"/>
      <c r="KA38" s="87"/>
      <c r="KB38" s="87"/>
      <c r="KC38" s="87"/>
      <c r="KD38" s="87"/>
      <c r="KE38" s="87"/>
      <c r="KF38" s="87"/>
      <c r="KG38" s="87"/>
      <c r="KH38" s="87"/>
      <c r="KI38" s="87"/>
      <c r="KJ38" s="87"/>
      <c r="KK38" s="87"/>
      <c r="KL38" s="87"/>
      <c r="KM38" s="87"/>
      <c r="KN38" s="87"/>
      <c r="KO38" s="87"/>
      <c r="KP38" s="87"/>
      <c r="KQ38" s="87"/>
      <c r="KR38" s="87"/>
      <c r="KS38" s="87"/>
      <c r="KT38" s="87"/>
      <c r="KU38" s="87"/>
      <c r="KV38" s="87"/>
      <c r="KW38" s="87"/>
      <c r="KX38" s="87"/>
      <c r="KY38" s="87"/>
      <c r="KZ38" s="87"/>
      <c r="LA38" s="87"/>
      <c r="LB38" s="87"/>
      <c r="LC38" s="87"/>
      <c r="LD38" s="87"/>
      <c r="LE38" s="87"/>
      <c r="LF38" s="87"/>
      <c r="LG38" s="87"/>
      <c r="LH38" s="87"/>
      <c r="LI38" s="87"/>
      <c r="LJ38" s="87"/>
      <c r="LK38" s="87"/>
      <c r="LL38" s="87"/>
      <c r="LM38" s="87"/>
      <c r="LN38" s="87"/>
      <c r="LO38" s="87"/>
      <c r="LP38" s="87"/>
      <c r="LQ38" s="87"/>
      <c r="LR38" s="87"/>
      <c r="LS38" s="87"/>
      <c r="LT38" s="87"/>
      <c r="LU38" s="87"/>
      <c r="LV38" s="87"/>
      <c r="LW38" s="87"/>
      <c r="LX38" s="87"/>
      <c r="LY38" s="87"/>
      <c r="LZ38" s="87"/>
      <c r="MA38" s="87"/>
      <c r="MB38" s="87"/>
      <c r="MC38" s="87"/>
      <c r="MD38" s="87"/>
      <c r="ME38" s="87"/>
      <c r="MF38" s="87"/>
      <c r="MG38" s="87"/>
      <c r="MH38" s="87"/>
      <c r="MI38" s="87"/>
      <c r="MJ38" s="87"/>
      <c r="MK38" s="87"/>
      <c r="ML38" s="87"/>
      <c r="MM38" s="87"/>
      <c r="MN38" s="87"/>
      <c r="MO38" s="87"/>
      <c r="MP38" s="87"/>
      <c r="MQ38" s="87"/>
      <c r="MR38" s="87"/>
      <c r="MS38" s="87"/>
      <c r="MT38" s="87"/>
      <c r="MU38" s="87"/>
      <c r="MV38" s="87"/>
      <c r="MW38" s="87"/>
      <c r="MX38" s="87"/>
      <c r="MY38" s="87"/>
      <c r="MZ38" s="87"/>
      <c r="NA38" s="87"/>
      <c r="NB38" s="87"/>
      <c r="NC38" s="87"/>
      <c r="ND38" s="87"/>
      <c r="NE38" s="87"/>
      <c r="NF38" s="87"/>
      <c r="NG38" s="87"/>
      <c r="NH38" s="87"/>
      <c r="NI38" s="87"/>
      <c r="NJ38" s="87"/>
      <c r="NK38" s="87"/>
      <c r="NL38" s="87"/>
      <c r="NM38" s="87"/>
      <c r="NN38" s="87"/>
      <c r="NO38" s="87"/>
      <c r="NP38" s="87"/>
      <c r="NQ38" s="87"/>
      <c r="NR38" s="87"/>
      <c r="NS38" s="87"/>
      <c r="NT38" s="87"/>
      <c r="NU38" s="87"/>
      <c r="NV38" s="87"/>
      <c r="NW38" s="87"/>
      <c r="NX38" s="87"/>
      <c r="NY38" s="87"/>
      <c r="NZ38" s="87"/>
      <c r="OA38" s="87"/>
      <c r="OB38" s="87"/>
      <c r="OC38" s="87"/>
      <c r="OD38" s="87"/>
      <c r="OE38" s="87"/>
      <c r="OF38" s="87"/>
      <c r="OG38" s="87"/>
      <c r="OH38" s="87"/>
      <c r="OI38" s="87"/>
      <c r="OJ38" s="87"/>
      <c r="OK38" s="87"/>
      <c r="OL38" s="87"/>
      <c r="OM38" s="87"/>
      <c r="ON38" s="87"/>
      <c r="OO38" s="87"/>
      <c r="OP38" s="87"/>
      <c r="OQ38" s="87"/>
      <c r="OR38" s="87"/>
      <c r="OS38" s="87"/>
      <c r="OT38" s="87"/>
      <c r="OU38" s="87"/>
      <c r="OV38" s="87"/>
      <c r="OW38" s="87"/>
      <c r="OX38" s="87"/>
      <c r="OY38" s="87"/>
      <c r="OZ38" s="87"/>
      <c r="PA38" s="87"/>
      <c r="PB38" s="87"/>
      <c r="PC38" s="87"/>
      <c r="PD38" s="87"/>
      <c r="PE38" s="87"/>
      <c r="PF38" s="87"/>
      <c r="PG38" s="87"/>
      <c r="PH38" s="87"/>
      <c r="PI38" s="87"/>
      <c r="PJ38" s="87"/>
      <c r="PK38" s="87"/>
      <c r="PL38" s="87"/>
      <c r="PM38" s="87"/>
      <c r="PN38" s="87"/>
      <c r="PO38" s="87"/>
      <c r="PP38" s="87"/>
      <c r="PQ38" s="87"/>
      <c r="PR38" s="87"/>
      <c r="PS38" s="87"/>
      <c r="PT38" s="87"/>
      <c r="PU38" s="87"/>
      <c r="PV38" s="87"/>
      <c r="PW38" s="87"/>
      <c r="PX38" s="87"/>
      <c r="PY38" s="87"/>
      <c r="PZ38" s="87"/>
      <c r="QA38" s="87"/>
      <c r="QB38" s="87"/>
      <c r="QC38" s="87"/>
      <c r="QD38" s="87"/>
      <c r="QE38" s="87"/>
      <c r="QF38" s="87"/>
      <c r="QG38" s="87"/>
      <c r="QH38" s="87"/>
      <c r="QI38" s="87"/>
      <c r="QJ38" s="87"/>
      <c r="QK38" s="87"/>
      <c r="QL38" s="87"/>
      <c r="QM38" s="87"/>
      <c r="QN38" s="87"/>
      <c r="QO38" s="87"/>
      <c r="QP38" s="87"/>
      <c r="QQ38" s="87"/>
      <c r="QR38" s="87"/>
      <c r="QS38" s="87"/>
      <c r="QT38" s="87"/>
      <c r="QU38" s="87"/>
      <c r="QV38" s="87"/>
      <c r="QW38" s="87"/>
      <c r="QX38" s="87"/>
      <c r="QY38" s="87"/>
      <c r="QZ38" s="87"/>
      <c r="RA38" s="87"/>
      <c r="RB38" s="87"/>
      <c r="RC38" s="87"/>
      <c r="RD38" s="87"/>
      <c r="RE38" s="87"/>
      <c r="RF38" s="87"/>
      <c r="RG38" s="87"/>
      <c r="RH38" s="87"/>
      <c r="RI38" s="87"/>
      <c r="RJ38" s="87"/>
      <c r="RK38" s="87"/>
      <c r="RL38" s="87"/>
      <c r="RM38" s="87"/>
      <c r="RN38" s="87"/>
      <c r="RO38" s="87"/>
      <c r="RP38" s="87"/>
      <c r="RQ38" s="87"/>
      <c r="RR38" s="87"/>
      <c r="RS38" s="87"/>
      <c r="RT38" s="87"/>
      <c r="RU38" s="87"/>
      <c r="RV38" s="87"/>
      <c r="RW38" s="87"/>
      <c r="RX38" s="87"/>
      <c r="RY38" s="87"/>
      <c r="RZ38" s="87"/>
      <c r="SA38" s="87"/>
      <c r="SB38" s="87"/>
      <c r="SC38" s="87"/>
      <c r="SD38" s="87"/>
      <c r="SE38" s="87"/>
      <c r="SF38" s="87"/>
      <c r="SG38" s="87"/>
      <c r="SH38" s="87"/>
      <c r="SI38" s="87"/>
      <c r="SJ38" s="87"/>
      <c r="SK38" s="87"/>
      <c r="SL38" s="87"/>
      <c r="SM38" s="87"/>
      <c r="SN38" s="87"/>
      <c r="SO38" s="87"/>
      <c r="SP38" s="87"/>
      <c r="SQ38" s="87"/>
      <c r="SR38" s="87"/>
      <c r="SS38" s="87"/>
      <c r="ST38" s="87"/>
      <c r="SU38" s="87"/>
      <c r="SV38" s="87"/>
      <c r="SW38" s="87"/>
      <c r="SX38" s="87"/>
      <c r="SY38" s="87"/>
      <c r="SZ38" s="87"/>
      <c r="TA38" s="87"/>
      <c r="TB38" s="87"/>
      <c r="TC38" s="87"/>
      <c r="TD38" s="87"/>
      <c r="TE38" s="87"/>
      <c r="TF38" s="87"/>
      <c r="TG38" s="87"/>
      <c r="TH38" s="87"/>
      <c r="TI38" s="87"/>
      <c r="TJ38" s="87"/>
      <c r="TK38" s="87"/>
      <c r="TL38" s="87"/>
      <c r="TM38" s="87"/>
      <c r="TN38" s="87"/>
      <c r="TO38" s="87"/>
      <c r="TP38" s="87"/>
      <c r="TQ38" s="87"/>
      <c r="TR38" s="87"/>
      <c r="TS38" s="87"/>
      <c r="TT38" s="87"/>
      <c r="TU38" s="87"/>
      <c r="TV38" s="87"/>
      <c r="TW38" s="87"/>
      <c r="TX38" s="87"/>
      <c r="TY38" s="87"/>
      <c r="TZ38" s="87"/>
      <c r="UA38" s="87"/>
      <c r="UB38" s="87"/>
      <c r="UC38" s="87"/>
      <c r="UD38" s="87"/>
      <c r="UE38" s="87"/>
      <c r="UF38" s="87"/>
      <c r="UG38" s="87"/>
      <c r="UH38" s="87"/>
      <c r="UI38" s="87"/>
      <c r="UJ38" s="87"/>
      <c r="UK38" s="87"/>
      <c r="UL38" s="87"/>
      <c r="UM38" s="87"/>
      <c r="UN38" s="87"/>
      <c r="UO38" s="87"/>
      <c r="UP38" s="87"/>
      <c r="UQ38" s="87"/>
      <c r="UR38" s="87"/>
      <c r="US38" s="87"/>
      <c r="UT38" s="87"/>
      <c r="UU38" s="87"/>
      <c r="UV38" s="87"/>
      <c r="UW38" s="87"/>
      <c r="UX38" s="87"/>
      <c r="UY38" s="87"/>
      <c r="UZ38" s="87"/>
      <c r="VA38" s="87"/>
      <c r="VB38" s="87"/>
      <c r="VC38" s="87"/>
      <c r="VD38" s="87"/>
      <c r="VE38" s="87"/>
      <c r="VF38" s="87"/>
      <c r="VG38" s="87"/>
      <c r="VH38" s="87"/>
      <c r="VI38" s="87"/>
      <c r="VJ38" s="87"/>
      <c r="VK38" s="87"/>
      <c r="VL38" s="87"/>
      <c r="VM38" s="87"/>
      <c r="VN38" s="87"/>
      <c r="VO38" s="87"/>
      <c r="VP38" s="87"/>
      <c r="VQ38" s="87"/>
      <c r="VR38" s="87"/>
      <c r="VS38" s="87"/>
      <c r="VT38" s="87"/>
      <c r="VU38" s="87"/>
      <c r="VV38" s="87"/>
      <c r="VW38" s="87"/>
      <c r="VX38" s="87"/>
      <c r="VY38" s="87"/>
      <c r="VZ38" s="87"/>
      <c r="WA38" s="87"/>
      <c r="WB38" s="87"/>
      <c r="WC38" s="87"/>
      <c r="WD38" s="87"/>
      <c r="WE38" s="87"/>
      <c r="WF38" s="87"/>
      <c r="WG38" s="87"/>
      <c r="WH38" s="87"/>
      <c r="WI38" s="87"/>
      <c r="WJ38" s="87"/>
      <c r="WK38" s="87"/>
      <c r="WL38" s="87"/>
      <c r="WM38" s="87"/>
      <c r="WN38" s="87"/>
      <c r="WO38" s="87"/>
      <c r="WP38" s="87"/>
      <c r="WQ38" s="87"/>
      <c r="WR38" s="87"/>
      <c r="WS38" s="87"/>
      <c r="WT38" s="87"/>
      <c r="WU38" s="87"/>
      <c r="WV38" s="87"/>
      <c r="WW38" s="87"/>
      <c r="WX38" s="87"/>
      <c r="WY38" s="87"/>
      <c r="WZ38" s="87"/>
      <c r="XA38" s="87"/>
      <c r="XB38" s="87"/>
      <c r="XC38" s="87"/>
      <c r="XD38" s="87"/>
      <c r="XE38" s="87"/>
      <c r="XF38" s="87"/>
      <c r="XG38" s="87"/>
      <c r="XH38" s="87"/>
      <c r="XI38" s="87"/>
      <c r="XJ38" s="87"/>
      <c r="XK38" s="87"/>
      <c r="XL38" s="87"/>
      <c r="XM38" s="87"/>
      <c r="XN38" s="87"/>
      <c r="XO38" s="87"/>
      <c r="XP38" s="87"/>
      <c r="XQ38" s="87"/>
      <c r="XR38" s="87"/>
      <c r="XS38" s="87"/>
      <c r="XT38" s="87"/>
      <c r="XU38" s="87"/>
      <c r="XV38" s="87"/>
      <c r="XW38" s="87"/>
      <c r="XX38" s="87"/>
      <c r="XY38" s="87"/>
      <c r="XZ38" s="87"/>
      <c r="YA38" s="87"/>
      <c r="YB38" s="87"/>
      <c r="YC38" s="87"/>
      <c r="YD38" s="87"/>
      <c r="YE38" s="87"/>
      <c r="YF38" s="87"/>
      <c r="YG38" s="87"/>
      <c r="YH38" s="87"/>
      <c r="YI38" s="87"/>
      <c r="YJ38" s="87"/>
      <c r="YK38" s="87"/>
      <c r="YL38" s="87"/>
      <c r="YM38" s="87"/>
      <c r="YN38" s="87"/>
      <c r="YO38" s="87"/>
      <c r="YP38" s="87"/>
      <c r="YQ38" s="87"/>
      <c r="YR38" s="87"/>
      <c r="YS38" s="87"/>
      <c r="YT38" s="87"/>
      <c r="YU38" s="87"/>
      <c r="YV38" s="87"/>
      <c r="YW38" s="87"/>
      <c r="YX38" s="87"/>
      <c r="YY38" s="87"/>
      <c r="YZ38" s="87"/>
      <c r="ZA38" s="87"/>
      <c r="ZB38" s="87"/>
      <c r="ZC38" s="87"/>
      <c r="ZD38" s="87"/>
      <c r="ZE38" s="87"/>
      <c r="ZF38" s="87"/>
      <c r="ZG38" s="87"/>
      <c r="ZH38" s="87"/>
      <c r="ZI38" s="87"/>
      <c r="ZJ38" s="87"/>
      <c r="ZK38" s="87"/>
      <c r="ZL38" s="87"/>
      <c r="ZM38" s="87"/>
      <c r="ZN38" s="87"/>
      <c r="ZO38" s="87"/>
      <c r="ZP38" s="87"/>
      <c r="ZQ38" s="87"/>
      <c r="ZR38" s="87"/>
      <c r="ZS38" s="87"/>
      <c r="ZT38" s="87"/>
      <c r="ZU38" s="87"/>
      <c r="ZV38" s="87"/>
      <c r="ZW38" s="87"/>
      <c r="ZX38" s="87"/>
      <c r="ZY38" s="87"/>
      <c r="ZZ38" s="87"/>
      <c r="AAA38" s="87"/>
      <c r="AAB38" s="87"/>
      <c r="AAC38" s="87"/>
      <c r="AAD38" s="87"/>
      <c r="AAE38" s="87"/>
      <c r="AAF38" s="87"/>
      <c r="AAG38" s="87"/>
      <c r="AAH38" s="87"/>
      <c r="AAI38" s="87"/>
      <c r="AAJ38" s="87"/>
      <c r="AAK38" s="87"/>
      <c r="AAL38" s="87"/>
      <c r="AAM38" s="87"/>
      <c r="AAN38" s="87"/>
      <c r="AAO38" s="87"/>
      <c r="AAP38" s="87"/>
      <c r="AAQ38" s="87"/>
      <c r="AAR38" s="87"/>
      <c r="AAS38" s="87"/>
      <c r="AAT38" s="87"/>
      <c r="AAU38" s="87"/>
      <c r="AAV38" s="87"/>
      <c r="AAW38" s="87"/>
      <c r="AAX38" s="87"/>
      <c r="AAY38" s="87"/>
      <c r="AAZ38" s="87"/>
      <c r="ABA38" s="87"/>
      <c r="ABB38" s="87"/>
      <c r="ABC38" s="87"/>
      <c r="ABD38" s="87"/>
      <c r="ABE38" s="87"/>
      <c r="ABF38" s="87"/>
      <c r="ABG38" s="87"/>
      <c r="ABH38" s="87"/>
      <c r="ABI38" s="87"/>
      <c r="ABJ38" s="87"/>
      <c r="ABK38" s="87"/>
      <c r="ABL38" s="87"/>
      <c r="ABM38" s="87"/>
      <c r="ABN38" s="87"/>
      <c r="ABO38" s="87"/>
      <c r="ABP38" s="87"/>
      <c r="ABQ38" s="87"/>
      <c r="ABR38" s="87"/>
      <c r="ABS38" s="87"/>
      <c r="ABT38" s="87"/>
      <c r="ABU38" s="87"/>
      <c r="ABV38" s="87"/>
      <c r="ABW38" s="87"/>
      <c r="ABX38" s="87"/>
      <c r="ABY38" s="87"/>
      <c r="ABZ38" s="87"/>
      <c r="ACA38" s="87"/>
      <c r="ACB38" s="87"/>
      <c r="ACC38" s="87"/>
      <c r="ACD38" s="87"/>
      <c r="ACE38" s="87"/>
      <c r="ACF38" s="87"/>
      <c r="ACG38" s="87"/>
      <c r="ACH38" s="87"/>
      <c r="ACI38" s="87"/>
      <c r="ACJ38" s="87"/>
      <c r="ACK38" s="87"/>
      <c r="ACL38" s="87"/>
      <c r="ACM38" s="87"/>
      <c r="ACN38" s="87"/>
      <c r="ACO38" s="87"/>
      <c r="ACP38" s="87"/>
      <c r="ACQ38" s="87"/>
      <c r="ACR38" s="87"/>
      <c r="ACS38" s="87"/>
      <c r="ACT38" s="87"/>
      <c r="ACU38" s="87"/>
      <c r="ACV38" s="87"/>
      <c r="ACW38" s="87"/>
      <c r="ACX38" s="87"/>
      <c r="ACY38" s="87"/>
      <c r="ACZ38" s="87"/>
      <c r="ADA38" s="87"/>
      <c r="ADB38" s="87"/>
      <c r="ADC38" s="87"/>
      <c r="ADD38" s="87"/>
      <c r="ADE38" s="87"/>
      <c r="ADF38" s="87"/>
      <c r="ADG38" s="87"/>
      <c r="ADH38" s="87"/>
      <c r="ADI38" s="87"/>
      <c r="ADJ38" s="87"/>
      <c r="ADK38" s="87"/>
      <c r="ADL38" s="87"/>
      <c r="ADM38" s="87"/>
      <c r="ADN38" s="87"/>
      <c r="ADO38" s="87"/>
      <c r="ADP38" s="87"/>
      <c r="ADQ38" s="87"/>
      <c r="ADR38" s="87"/>
      <c r="ADS38" s="87"/>
      <c r="ADT38" s="87"/>
      <c r="ADU38" s="87"/>
      <c r="ADV38" s="87"/>
      <c r="ADW38" s="87"/>
      <c r="ADX38" s="87"/>
      <c r="ADY38" s="87"/>
      <c r="ADZ38" s="87"/>
      <c r="AEA38" s="87"/>
      <c r="AEB38" s="87"/>
      <c r="AEC38" s="87"/>
      <c r="AED38" s="87"/>
      <c r="AEE38" s="87"/>
      <c r="AEF38" s="87"/>
      <c r="AEG38" s="87"/>
      <c r="AEH38" s="87"/>
      <c r="AEI38" s="87"/>
      <c r="AEJ38" s="87"/>
      <c r="AEK38" s="87"/>
      <c r="AEL38" s="87"/>
      <c r="AEM38" s="87"/>
      <c r="AEN38" s="87"/>
      <c r="AEO38" s="87"/>
      <c r="AEP38" s="87"/>
      <c r="AEQ38" s="87"/>
      <c r="AER38" s="87"/>
      <c r="AES38" s="87"/>
      <c r="AET38" s="87"/>
      <c r="AEU38" s="87"/>
      <c r="AEV38" s="87"/>
      <c r="AEW38" s="87"/>
      <c r="AEX38" s="87"/>
      <c r="AEY38" s="87"/>
      <c r="AEZ38" s="87"/>
      <c r="AFA38" s="87"/>
      <c r="AFB38" s="87"/>
      <c r="AFC38" s="87"/>
      <c r="AFD38" s="87"/>
      <c r="AFE38" s="87"/>
      <c r="AFF38" s="87"/>
      <c r="AFG38" s="87"/>
      <c r="AFH38" s="87"/>
      <c r="AFI38" s="87"/>
      <c r="AFJ38" s="87"/>
      <c r="AFK38" s="87"/>
      <c r="AFL38" s="87"/>
      <c r="AFM38" s="87"/>
      <c r="AFN38" s="87"/>
      <c r="AFO38" s="87"/>
      <c r="AFP38" s="87"/>
      <c r="AFQ38" s="87"/>
      <c r="AFR38" s="87"/>
      <c r="AFS38" s="87"/>
      <c r="AFT38" s="87"/>
      <c r="AFU38" s="87"/>
      <c r="AFV38" s="87"/>
      <c r="AFW38" s="87"/>
      <c r="AFX38" s="87"/>
      <c r="AFY38" s="87"/>
      <c r="AFZ38" s="87"/>
      <c r="AGA38" s="87"/>
      <c r="AGB38" s="87"/>
      <c r="AGC38" s="87"/>
      <c r="AGD38" s="87"/>
      <c r="AGE38" s="87"/>
      <c r="AGF38" s="87"/>
      <c r="AGG38" s="87"/>
      <c r="AGH38" s="87"/>
      <c r="AGI38" s="87"/>
      <c r="AGJ38" s="87"/>
      <c r="AGK38" s="87"/>
      <c r="AGL38" s="87"/>
      <c r="AGM38" s="87"/>
      <c r="AGN38" s="87"/>
      <c r="AGO38" s="87"/>
      <c r="AGP38" s="87"/>
      <c r="AGQ38" s="87"/>
      <c r="AGR38" s="87"/>
      <c r="AGS38" s="87"/>
      <c r="AGT38" s="87"/>
      <c r="AGU38" s="87"/>
      <c r="AGV38" s="87"/>
      <c r="AGW38" s="87"/>
      <c r="AGX38" s="87"/>
      <c r="AGY38" s="87"/>
      <c r="AGZ38" s="87"/>
      <c r="AHA38" s="87"/>
      <c r="AHB38" s="87"/>
      <c r="AHC38" s="87"/>
      <c r="AHD38" s="87"/>
      <c r="AHE38" s="87"/>
      <c r="AHF38" s="87"/>
      <c r="AHG38" s="87"/>
      <c r="AHH38" s="87"/>
      <c r="AHI38" s="87"/>
      <c r="AHJ38" s="87"/>
      <c r="AHK38" s="87"/>
      <c r="AHL38" s="87"/>
      <c r="AHM38" s="87"/>
      <c r="AHN38" s="87"/>
      <c r="AHO38" s="87"/>
      <c r="AHP38" s="87"/>
      <c r="AHQ38" s="87"/>
      <c r="AHR38" s="87"/>
      <c r="AHS38" s="87"/>
      <c r="AHT38" s="87"/>
      <c r="AHU38" s="87"/>
      <c r="AHV38" s="87"/>
      <c r="AHW38" s="87"/>
      <c r="AHX38" s="87"/>
      <c r="AHY38" s="87"/>
      <c r="AHZ38" s="87"/>
      <c r="AIA38" s="87"/>
      <c r="AIB38" s="87"/>
      <c r="AIC38" s="87"/>
      <c r="AID38" s="87"/>
      <c r="AIE38" s="87"/>
      <c r="AIF38" s="87"/>
      <c r="AIG38" s="87"/>
      <c r="AIH38" s="87"/>
      <c r="AII38" s="87"/>
      <c r="AIJ38" s="87"/>
      <c r="AIK38" s="87"/>
      <c r="AIL38" s="87"/>
      <c r="AIM38" s="87"/>
      <c r="AIN38" s="87"/>
      <c r="AIO38" s="87"/>
      <c r="AIP38" s="87"/>
      <c r="AIQ38" s="87"/>
      <c r="AIR38" s="87"/>
      <c r="AIS38" s="87"/>
      <c r="AIT38" s="87"/>
      <c r="AIU38" s="87"/>
      <c r="AIV38" s="87"/>
      <c r="AIW38" s="87"/>
      <c r="AIX38" s="87"/>
      <c r="AIY38" s="87"/>
      <c r="AIZ38" s="87"/>
      <c r="AJA38" s="87"/>
      <c r="AJB38" s="87"/>
      <c r="AJC38" s="87"/>
      <c r="AJD38" s="87"/>
      <c r="AJE38" s="87"/>
      <c r="AJF38" s="87"/>
      <c r="AJG38" s="87"/>
      <c r="AJH38" s="87"/>
      <c r="AJI38" s="87"/>
      <c r="AJJ38" s="87"/>
      <c r="AJK38" s="87"/>
      <c r="AJL38" s="87"/>
      <c r="AJM38" s="87"/>
      <c r="AJN38" s="87"/>
      <c r="AJO38" s="87"/>
      <c r="AJP38" s="87"/>
      <c r="AJQ38" s="87"/>
      <c r="AJR38" s="87"/>
      <c r="AJS38" s="87"/>
      <c r="AJT38" s="87"/>
      <c r="AJU38" s="87"/>
      <c r="AJV38" s="87"/>
      <c r="AJW38" s="87"/>
      <c r="AJX38" s="87"/>
      <c r="AJY38" s="87"/>
      <c r="AJZ38" s="87"/>
      <c r="AKA38" s="87"/>
      <c r="AKB38" s="87"/>
      <c r="AKC38" s="87"/>
      <c r="AKD38" s="87"/>
      <c r="AKE38" s="87"/>
      <c r="AKF38" s="87"/>
      <c r="AKG38" s="87"/>
      <c r="AKH38" s="87"/>
      <c r="AKI38" s="87"/>
      <c r="AKJ38" s="87"/>
      <c r="AKK38" s="87"/>
      <c r="AKL38" s="87"/>
      <c r="AKM38" s="87"/>
      <c r="AKN38" s="87"/>
      <c r="AKO38" s="87"/>
      <c r="AKP38" s="87"/>
      <c r="AKQ38" s="87"/>
      <c r="AKR38" s="87"/>
      <c r="AKS38" s="87"/>
      <c r="AKT38" s="87"/>
      <c r="AKU38" s="87"/>
      <c r="AKV38" s="87"/>
      <c r="AKW38" s="87"/>
      <c r="AKX38" s="87"/>
      <c r="AKY38" s="87"/>
      <c r="AKZ38" s="87"/>
      <c r="ALA38" s="87"/>
      <c r="ALB38" s="87"/>
      <c r="ALC38" s="87"/>
      <c r="ALD38" s="87"/>
      <c r="ALE38" s="87"/>
      <c r="ALF38" s="87"/>
      <c r="ALG38" s="87"/>
      <c r="ALH38" s="87"/>
      <c r="ALI38" s="87"/>
      <c r="ALJ38" s="87"/>
      <c r="ALK38" s="87"/>
      <c r="ALL38" s="87"/>
      <c r="ALM38" s="87"/>
      <c r="ALN38" s="87"/>
      <c r="ALO38" s="87"/>
      <c r="ALP38" s="87"/>
      <c r="ALQ38" s="87"/>
      <c r="ALR38" s="87"/>
      <c r="ALS38" s="87"/>
      <c r="ALT38" s="87"/>
      <c r="ALU38" s="87"/>
      <c r="ALV38" s="87"/>
      <c r="ALW38" s="87"/>
      <c r="ALX38" s="87"/>
      <c r="ALY38" s="87"/>
      <c r="ALZ38" s="87"/>
      <c r="AMA38" s="87"/>
      <c r="AMB38" s="87"/>
      <c r="AMC38" s="87"/>
      <c r="AMD38" s="87"/>
      <c r="AME38" s="87"/>
      <c r="AMF38" s="87"/>
      <c r="AMG38" s="87"/>
      <c r="AMH38" s="87"/>
      <c r="AMI38" s="87"/>
      <c r="AMJ38" s="87"/>
      <c r="AMK38" s="87"/>
    </row>
    <row r="39" spans="1:1025" ht="67.5" customHeight="1" x14ac:dyDescent="0.25">
      <c r="A39" s="16" t="s">
        <v>42</v>
      </c>
      <c r="B39" s="16" t="s">
        <v>93</v>
      </c>
      <c r="C39" s="16" t="s">
        <v>43</v>
      </c>
      <c r="D39" s="24" t="s">
        <v>44</v>
      </c>
      <c r="E39" s="24" t="s">
        <v>149</v>
      </c>
      <c r="F39" s="99" t="s">
        <v>196</v>
      </c>
      <c r="G39" s="21">
        <f>H39+I39</f>
        <v>22000</v>
      </c>
      <c r="H39" s="26">
        <f>2000+20000</f>
        <v>22000</v>
      </c>
      <c r="I39" s="25">
        <v>0</v>
      </c>
      <c r="J39" s="26">
        <v>0</v>
      </c>
      <c r="K39" s="17"/>
    </row>
    <row r="40" spans="1:1025" s="95" customFormat="1" ht="27" customHeight="1" x14ac:dyDescent="0.25">
      <c r="A40" s="3"/>
      <c r="B40" s="3">
        <v>5000</v>
      </c>
      <c r="C40" s="3"/>
      <c r="D40" s="20" t="s">
        <v>192</v>
      </c>
      <c r="E40" s="20"/>
      <c r="F40" s="100"/>
      <c r="G40" s="21">
        <f>G41</f>
        <v>29000</v>
      </c>
      <c r="H40" s="21">
        <f t="shared" ref="H40:J40" si="7">H41</f>
        <v>29000</v>
      </c>
      <c r="I40" s="21">
        <f t="shared" si="7"/>
        <v>0</v>
      </c>
      <c r="J40" s="21">
        <f t="shared" si="7"/>
        <v>0</v>
      </c>
      <c r="K40" s="86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  <c r="IW40" s="87"/>
      <c r="IX40" s="87"/>
      <c r="IY40" s="87"/>
      <c r="IZ40" s="87"/>
      <c r="JA40" s="87"/>
      <c r="JB40" s="87"/>
      <c r="JC40" s="87"/>
      <c r="JD40" s="87"/>
      <c r="JE40" s="87"/>
      <c r="JF40" s="87"/>
      <c r="JG40" s="87"/>
      <c r="JH40" s="87"/>
      <c r="JI40" s="87"/>
      <c r="JJ40" s="87"/>
      <c r="JK40" s="87"/>
      <c r="JL40" s="87"/>
      <c r="JM40" s="87"/>
      <c r="JN40" s="87"/>
      <c r="JO40" s="87"/>
      <c r="JP40" s="87"/>
      <c r="JQ40" s="87"/>
      <c r="JR40" s="87"/>
      <c r="JS40" s="87"/>
      <c r="JT40" s="87"/>
      <c r="JU40" s="87"/>
      <c r="JV40" s="87"/>
      <c r="JW40" s="87"/>
      <c r="JX40" s="87"/>
      <c r="JY40" s="87"/>
      <c r="JZ40" s="87"/>
      <c r="KA40" s="87"/>
      <c r="KB40" s="87"/>
      <c r="KC40" s="87"/>
      <c r="KD40" s="87"/>
      <c r="KE40" s="87"/>
      <c r="KF40" s="87"/>
      <c r="KG40" s="87"/>
      <c r="KH40" s="87"/>
      <c r="KI40" s="87"/>
      <c r="KJ40" s="87"/>
      <c r="KK40" s="87"/>
      <c r="KL40" s="87"/>
      <c r="KM40" s="87"/>
      <c r="KN40" s="87"/>
      <c r="KO40" s="87"/>
      <c r="KP40" s="87"/>
      <c r="KQ40" s="87"/>
      <c r="KR40" s="87"/>
      <c r="KS40" s="87"/>
      <c r="KT40" s="87"/>
      <c r="KU40" s="87"/>
      <c r="KV40" s="87"/>
      <c r="KW40" s="87"/>
      <c r="KX40" s="87"/>
      <c r="KY40" s="87"/>
      <c r="KZ40" s="87"/>
      <c r="LA40" s="87"/>
      <c r="LB40" s="87"/>
      <c r="LC40" s="87"/>
      <c r="LD40" s="87"/>
      <c r="LE40" s="87"/>
      <c r="LF40" s="87"/>
      <c r="LG40" s="87"/>
      <c r="LH40" s="87"/>
      <c r="LI40" s="87"/>
      <c r="LJ40" s="87"/>
      <c r="LK40" s="87"/>
      <c r="LL40" s="87"/>
      <c r="LM40" s="87"/>
      <c r="LN40" s="87"/>
      <c r="LO40" s="87"/>
      <c r="LP40" s="87"/>
      <c r="LQ40" s="87"/>
      <c r="LR40" s="87"/>
      <c r="LS40" s="87"/>
      <c r="LT40" s="87"/>
      <c r="LU40" s="87"/>
      <c r="LV40" s="87"/>
      <c r="LW40" s="87"/>
      <c r="LX40" s="87"/>
      <c r="LY40" s="87"/>
      <c r="LZ40" s="87"/>
      <c r="MA40" s="87"/>
      <c r="MB40" s="87"/>
      <c r="MC40" s="87"/>
      <c r="MD40" s="87"/>
      <c r="ME40" s="87"/>
      <c r="MF40" s="87"/>
      <c r="MG40" s="87"/>
      <c r="MH40" s="87"/>
      <c r="MI40" s="87"/>
      <c r="MJ40" s="87"/>
      <c r="MK40" s="87"/>
      <c r="ML40" s="87"/>
      <c r="MM40" s="87"/>
      <c r="MN40" s="87"/>
      <c r="MO40" s="87"/>
      <c r="MP40" s="87"/>
      <c r="MQ40" s="87"/>
      <c r="MR40" s="87"/>
      <c r="MS40" s="87"/>
      <c r="MT40" s="87"/>
      <c r="MU40" s="87"/>
      <c r="MV40" s="87"/>
      <c r="MW40" s="87"/>
      <c r="MX40" s="87"/>
      <c r="MY40" s="87"/>
      <c r="MZ40" s="87"/>
      <c r="NA40" s="87"/>
      <c r="NB40" s="87"/>
      <c r="NC40" s="87"/>
      <c r="ND40" s="87"/>
      <c r="NE40" s="87"/>
      <c r="NF40" s="87"/>
      <c r="NG40" s="87"/>
      <c r="NH40" s="87"/>
      <c r="NI40" s="87"/>
      <c r="NJ40" s="87"/>
      <c r="NK40" s="87"/>
      <c r="NL40" s="87"/>
      <c r="NM40" s="87"/>
      <c r="NN40" s="87"/>
      <c r="NO40" s="87"/>
      <c r="NP40" s="87"/>
      <c r="NQ40" s="87"/>
      <c r="NR40" s="87"/>
      <c r="NS40" s="87"/>
      <c r="NT40" s="87"/>
      <c r="NU40" s="87"/>
      <c r="NV40" s="87"/>
      <c r="NW40" s="87"/>
      <c r="NX40" s="87"/>
      <c r="NY40" s="87"/>
      <c r="NZ40" s="87"/>
      <c r="OA40" s="87"/>
      <c r="OB40" s="87"/>
      <c r="OC40" s="87"/>
      <c r="OD40" s="87"/>
      <c r="OE40" s="87"/>
      <c r="OF40" s="87"/>
      <c r="OG40" s="87"/>
      <c r="OH40" s="87"/>
      <c r="OI40" s="87"/>
      <c r="OJ40" s="87"/>
      <c r="OK40" s="87"/>
      <c r="OL40" s="87"/>
      <c r="OM40" s="87"/>
      <c r="ON40" s="87"/>
      <c r="OO40" s="87"/>
      <c r="OP40" s="87"/>
      <c r="OQ40" s="87"/>
      <c r="OR40" s="87"/>
      <c r="OS40" s="87"/>
      <c r="OT40" s="87"/>
      <c r="OU40" s="87"/>
      <c r="OV40" s="87"/>
      <c r="OW40" s="87"/>
      <c r="OX40" s="87"/>
      <c r="OY40" s="87"/>
      <c r="OZ40" s="87"/>
      <c r="PA40" s="87"/>
      <c r="PB40" s="87"/>
      <c r="PC40" s="87"/>
      <c r="PD40" s="87"/>
      <c r="PE40" s="87"/>
      <c r="PF40" s="87"/>
      <c r="PG40" s="87"/>
      <c r="PH40" s="87"/>
      <c r="PI40" s="87"/>
      <c r="PJ40" s="87"/>
      <c r="PK40" s="87"/>
      <c r="PL40" s="87"/>
      <c r="PM40" s="87"/>
      <c r="PN40" s="87"/>
      <c r="PO40" s="87"/>
      <c r="PP40" s="87"/>
      <c r="PQ40" s="87"/>
      <c r="PR40" s="87"/>
      <c r="PS40" s="87"/>
      <c r="PT40" s="87"/>
      <c r="PU40" s="87"/>
      <c r="PV40" s="87"/>
      <c r="PW40" s="87"/>
      <c r="PX40" s="87"/>
      <c r="PY40" s="87"/>
      <c r="PZ40" s="87"/>
      <c r="QA40" s="87"/>
      <c r="QB40" s="87"/>
      <c r="QC40" s="87"/>
      <c r="QD40" s="87"/>
      <c r="QE40" s="87"/>
      <c r="QF40" s="87"/>
      <c r="QG40" s="87"/>
      <c r="QH40" s="87"/>
      <c r="QI40" s="87"/>
      <c r="QJ40" s="87"/>
      <c r="QK40" s="87"/>
      <c r="QL40" s="87"/>
      <c r="QM40" s="87"/>
      <c r="QN40" s="87"/>
      <c r="QO40" s="87"/>
      <c r="QP40" s="87"/>
      <c r="QQ40" s="87"/>
      <c r="QR40" s="87"/>
      <c r="QS40" s="87"/>
      <c r="QT40" s="87"/>
      <c r="QU40" s="87"/>
      <c r="QV40" s="87"/>
      <c r="QW40" s="87"/>
      <c r="QX40" s="87"/>
      <c r="QY40" s="87"/>
      <c r="QZ40" s="87"/>
      <c r="RA40" s="87"/>
      <c r="RB40" s="87"/>
      <c r="RC40" s="87"/>
      <c r="RD40" s="87"/>
      <c r="RE40" s="87"/>
      <c r="RF40" s="87"/>
      <c r="RG40" s="87"/>
      <c r="RH40" s="87"/>
      <c r="RI40" s="87"/>
      <c r="RJ40" s="87"/>
      <c r="RK40" s="87"/>
      <c r="RL40" s="87"/>
      <c r="RM40" s="87"/>
      <c r="RN40" s="87"/>
      <c r="RO40" s="87"/>
      <c r="RP40" s="87"/>
      <c r="RQ40" s="87"/>
      <c r="RR40" s="87"/>
      <c r="RS40" s="87"/>
      <c r="RT40" s="87"/>
      <c r="RU40" s="87"/>
      <c r="RV40" s="87"/>
      <c r="RW40" s="87"/>
      <c r="RX40" s="87"/>
      <c r="RY40" s="87"/>
      <c r="RZ40" s="87"/>
      <c r="SA40" s="87"/>
      <c r="SB40" s="87"/>
      <c r="SC40" s="87"/>
      <c r="SD40" s="87"/>
      <c r="SE40" s="87"/>
      <c r="SF40" s="87"/>
      <c r="SG40" s="87"/>
      <c r="SH40" s="87"/>
      <c r="SI40" s="87"/>
      <c r="SJ40" s="87"/>
      <c r="SK40" s="87"/>
      <c r="SL40" s="87"/>
      <c r="SM40" s="87"/>
      <c r="SN40" s="87"/>
      <c r="SO40" s="87"/>
      <c r="SP40" s="87"/>
      <c r="SQ40" s="87"/>
      <c r="SR40" s="87"/>
      <c r="SS40" s="87"/>
      <c r="ST40" s="87"/>
      <c r="SU40" s="87"/>
      <c r="SV40" s="87"/>
      <c r="SW40" s="87"/>
      <c r="SX40" s="87"/>
      <c r="SY40" s="87"/>
      <c r="SZ40" s="87"/>
      <c r="TA40" s="87"/>
      <c r="TB40" s="87"/>
      <c r="TC40" s="87"/>
      <c r="TD40" s="87"/>
      <c r="TE40" s="87"/>
      <c r="TF40" s="87"/>
      <c r="TG40" s="87"/>
      <c r="TH40" s="87"/>
      <c r="TI40" s="87"/>
      <c r="TJ40" s="87"/>
      <c r="TK40" s="87"/>
      <c r="TL40" s="87"/>
      <c r="TM40" s="87"/>
      <c r="TN40" s="87"/>
      <c r="TO40" s="87"/>
      <c r="TP40" s="87"/>
      <c r="TQ40" s="87"/>
      <c r="TR40" s="87"/>
      <c r="TS40" s="87"/>
      <c r="TT40" s="87"/>
      <c r="TU40" s="87"/>
      <c r="TV40" s="87"/>
      <c r="TW40" s="87"/>
      <c r="TX40" s="87"/>
      <c r="TY40" s="87"/>
      <c r="TZ40" s="87"/>
      <c r="UA40" s="87"/>
      <c r="UB40" s="87"/>
      <c r="UC40" s="87"/>
      <c r="UD40" s="87"/>
      <c r="UE40" s="87"/>
      <c r="UF40" s="87"/>
      <c r="UG40" s="87"/>
      <c r="UH40" s="87"/>
      <c r="UI40" s="87"/>
      <c r="UJ40" s="87"/>
      <c r="UK40" s="87"/>
      <c r="UL40" s="87"/>
      <c r="UM40" s="87"/>
      <c r="UN40" s="87"/>
      <c r="UO40" s="87"/>
      <c r="UP40" s="87"/>
      <c r="UQ40" s="87"/>
      <c r="UR40" s="87"/>
      <c r="US40" s="87"/>
      <c r="UT40" s="87"/>
      <c r="UU40" s="87"/>
      <c r="UV40" s="87"/>
      <c r="UW40" s="87"/>
      <c r="UX40" s="87"/>
      <c r="UY40" s="87"/>
      <c r="UZ40" s="87"/>
      <c r="VA40" s="87"/>
      <c r="VB40" s="87"/>
      <c r="VC40" s="87"/>
      <c r="VD40" s="87"/>
      <c r="VE40" s="87"/>
      <c r="VF40" s="87"/>
      <c r="VG40" s="87"/>
      <c r="VH40" s="87"/>
      <c r="VI40" s="87"/>
      <c r="VJ40" s="87"/>
      <c r="VK40" s="87"/>
      <c r="VL40" s="87"/>
      <c r="VM40" s="87"/>
      <c r="VN40" s="87"/>
      <c r="VO40" s="87"/>
      <c r="VP40" s="87"/>
      <c r="VQ40" s="87"/>
      <c r="VR40" s="87"/>
      <c r="VS40" s="87"/>
      <c r="VT40" s="87"/>
      <c r="VU40" s="87"/>
      <c r="VV40" s="87"/>
      <c r="VW40" s="87"/>
      <c r="VX40" s="87"/>
      <c r="VY40" s="87"/>
      <c r="VZ40" s="87"/>
      <c r="WA40" s="87"/>
      <c r="WB40" s="87"/>
      <c r="WC40" s="87"/>
      <c r="WD40" s="87"/>
      <c r="WE40" s="87"/>
      <c r="WF40" s="87"/>
      <c r="WG40" s="87"/>
      <c r="WH40" s="87"/>
      <c r="WI40" s="87"/>
      <c r="WJ40" s="87"/>
      <c r="WK40" s="87"/>
      <c r="WL40" s="87"/>
      <c r="WM40" s="87"/>
      <c r="WN40" s="87"/>
      <c r="WO40" s="87"/>
      <c r="WP40" s="87"/>
      <c r="WQ40" s="87"/>
      <c r="WR40" s="87"/>
      <c r="WS40" s="87"/>
      <c r="WT40" s="87"/>
      <c r="WU40" s="87"/>
      <c r="WV40" s="87"/>
      <c r="WW40" s="87"/>
      <c r="WX40" s="87"/>
      <c r="WY40" s="87"/>
      <c r="WZ40" s="87"/>
      <c r="XA40" s="87"/>
      <c r="XB40" s="87"/>
      <c r="XC40" s="87"/>
      <c r="XD40" s="87"/>
      <c r="XE40" s="87"/>
      <c r="XF40" s="87"/>
      <c r="XG40" s="87"/>
      <c r="XH40" s="87"/>
      <c r="XI40" s="87"/>
      <c r="XJ40" s="87"/>
      <c r="XK40" s="87"/>
      <c r="XL40" s="87"/>
      <c r="XM40" s="87"/>
      <c r="XN40" s="87"/>
      <c r="XO40" s="87"/>
      <c r="XP40" s="87"/>
      <c r="XQ40" s="87"/>
      <c r="XR40" s="87"/>
      <c r="XS40" s="87"/>
      <c r="XT40" s="87"/>
      <c r="XU40" s="87"/>
      <c r="XV40" s="87"/>
      <c r="XW40" s="87"/>
      <c r="XX40" s="87"/>
      <c r="XY40" s="87"/>
      <c r="XZ40" s="87"/>
      <c r="YA40" s="87"/>
      <c r="YB40" s="87"/>
      <c r="YC40" s="87"/>
      <c r="YD40" s="87"/>
      <c r="YE40" s="87"/>
      <c r="YF40" s="87"/>
      <c r="YG40" s="87"/>
      <c r="YH40" s="87"/>
      <c r="YI40" s="87"/>
      <c r="YJ40" s="87"/>
      <c r="YK40" s="87"/>
      <c r="YL40" s="87"/>
      <c r="YM40" s="87"/>
      <c r="YN40" s="87"/>
      <c r="YO40" s="87"/>
      <c r="YP40" s="87"/>
      <c r="YQ40" s="87"/>
      <c r="YR40" s="87"/>
      <c r="YS40" s="87"/>
      <c r="YT40" s="87"/>
      <c r="YU40" s="87"/>
      <c r="YV40" s="87"/>
      <c r="YW40" s="87"/>
      <c r="YX40" s="87"/>
      <c r="YY40" s="87"/>
      <c r="YZ40" s="87"/>
      <c r="ZA40" s="87"/>
      <c r="ZB40" s="87"/>
      <c r="ZC40" s="87"/>
      <c r="ZD40" s="87"/>
      <c r="ZE40" s="87"/>
      <c r="ZF40" s="87"/>
      <c r="ZG40" s="87"/>
      <c r="ZH40" s="87"/>
      <c r="ZI40" s="87"/>
      <c r="ZJ40" s="87"/>
      <c r="ZK40" s="87"/>
      <c r="ZL40" s="87"/>
      <c r="ZM40" s="87"/>
      <c r="ZN40" s="87"/>
      <c r="ZO40" s="87"/>
      <c r="ZP40" s="87"/>
      <c r="ZQ40" s="87"/>
      <c r="ZR40" s="87"/>
      <c r="ZS40" s="87"/>
      <c r="ZT40" s="87"/>
      <c r="ZU40" s="87"/>
      <c r="ZV40" s="87"/>
      <c r="ZW40" s="87"/>
      <c r="ZX40" s="87"/>
      <c r="ZY40" s="87"/>
      <c r="ZZ40" s="87"/>
      <c r="AAA40" s="87"/>
      <c r="AAB40" s="87"/>
      <c r="AAC40" s="87"/>
      <c r="AAD40" s="87"/>
      <c r="AAE40" s="87"/>
      <c r="AAF40" s="87"/>
      <c r="AAG40" s="87"/>
      <c r="AAH40" s="87"/>
      <c r="AAI40" s="87"/>
      <c r="AAJ40" s="87"/>
      <c r="AAK40" s="87"/>
      <c r="AAL40" s="87"/>
      <c r="AAM40" s="87"/>
      <c r="AAN40" s="87"/>
      <c r="AAO40" s="87"/>
      <c r="AAP40" s="87"/>
      <c r="AAQ40" s="87"/>
      <c r="AAR40" s="87"/>
      <c r="AAS40" s="87"/>
      <c r="AAT40" s="87"/>
      <c r="AAU40" s="87"/>
      <c r="AAV40" s="87"/>
      <c r="AAW40" s="87"/>
      <c r="AAX40" s="87"/>
      <c r="AAY40" s="87"/>
      <c r="AAZ40" s="87"/>
      <c r="ABA40" s="87"/>
      <c r="ABB40" s="87"/>
      <c r="ABC40" s="87"/>
      <c r="ABD40" s="87"/>
      <c r="ABE40" s="87"/>
      <c r="ABF40" s="87"/>
      <c r="ABG40" s="87"/>
      <c r="ABH40" s="87"/>
      <c r="ABI40" s="87"/>
      <c r="ABJ40" s="87"/>
      <c r="ABK40" s="87"/>
      <c r="ABL40" s="87"/>
      <c r="ABM40" s="87"/>
      <c r="ABN40" s="87"/>
      <c r="ABO40" s="87"/>
      <c r="ABP40" s="87"/>
      <c r="ABQ40" s="87"/>
      <c r="ABR40" s="87"/>
      <c r="ABS40" s="87"/>
      <c r="ABT40" s="87"/>
      <c r="ABU40" s="87"/>
      <c r="ABV40" s="87"/>
      <c r="ABW40" s="87"/>
      <c r="ABX40" s="87"/>
      <c r="ABY40" s="87"/>
      <c r="ABZ40" s="87"/>
      <c r="ACA40" s="87"/>
      <c r="ACB40" s="87"/>
      <c r="ACC40" s="87"/>
      <c r="ACD40" s="87"/>
      <c r="ACE40" s="87"/>
      <c r="ACF40" s="87"/>
      <c r="ACG40" s="87"/>
      <c r="ACH40" s="87"/>
      <c r="ACI40" s="87"/>
      <c r="ACJ40" s="87"/>
      <c r="ACK40" s="87"/>
      <c r="ACL40" s="87"/>
      <c r="ACM40" s="87"/>
      <c r="ACN40" s="87"/>
      <c r="ACO40" s="87"/>
      <c r="ACP40" s="87"/>
      <c r="ACQ40" s="87"/>
      <c r="ACR40" s="87"/>
      <c r="ACS40" s="87"/>
      <c r="ACT40" s="87"/>
      <c r="ACU40" s="87"/>
      <c r="ACV40" s="87"/>
      <c r="ACW40" s="87"/>
      <c r="ACX40" s="87"/>
      <c r="ACY40" s="87"/>
      <c r="ACZ40" s="87"/>
      <c r="ADA40" s="87"/>
      <c r="ADB40" s="87"/>
      <c r="ADC40" s="87"/>
      <c r="ADD40" s="87"/>
      <c r="ADE40" s="87"/>
      <c r="ADF40" s="87"/>
      <c r="ADG40" s="87"/>
      <c r="ADH40" s="87"/>
      <c r="ADI40" s="87"/>
      <c r="ADJ40" s="87"/>
      <c r="ADK40" s="87"/>
      <c r="ADL40" s="87"/>
      <c r="ADM40" s="87"/>
      <c r="ADN40" s="87"/>
      <c r="ADO40" s="87"/>
      <c r="ADP40" s="87"/>
      <c r="ADQ40" s="87"/>
      <c r="ADR40" s="87"/>
      <c r="ADS40" s="87"/>
      <c r="ADT40" s="87"/>
      <c r="ADU40" s="87"/>
      <c r="ADV40" s="87"/>
      <c r="ADW40" s="87"/>
      <c r="ADX40" s="87"/>
      <c r="ADY40" s="87"/>
      <c r="ADZ40" s="87"/>
      <c r="AEA40" s="87"/>
      <c r="AEB40" s="87"/>
      <c r="AEC40" s="87"/>
      <c r="AED40" s="87"/>
      <c r="AEE40" s="87"/>
      <c r="AEF40" s="87"/>
      <c r="AEG40" s="87"/>
      <c r="AEH40" s="87"/>
      <c r="AEI40" s="87"/>
      <c r="AEJ40" s="87"/>
      <c r="AEK40" s="87"/>
      <c r="AEL40" s="87"/>
      <c r="AEM40" s="87"/>
      <c r="AEN40" s="87"/>
      <c r="AEO40" s="87"/>
      <c r="AEP40" s="87"/>
      <c r="AEQ40" s="87"/>
      <c r="AER40" s="87"/>
      <c r="AES40" s="87"/>
      <c r="AET40" s="87"/>
      <c r="AEU40" s="87"/>
      <c r="AEV40" s="87"/>
      <c r="AEW40" s="87"/>
      <c r="AEX40" s="87"/>
      <c r="AEY40" s="87"/>
      <c r="AEZ40" s="87"/>
      <c r="AFA40" s="87"/>
      <c r="AFB40" s="87"/>
      <c r="AFC40" s="87"/>
      <c r="AFD40" s="87"/>
      <c r="AFE40" s="87"/>
      <c r="AFF40" s="87"/>
      <c r="AFG40" s="87"/>
      <c r="AFH40" s="87"/>
      <c r="AFI40" s="87"/>
      <c r="AFJ40" s="87"/>
      <c r="AFK40" s="87"/>
      <c r="AFL40" s="87"/>
      <c r="AFM40" s="87"/>
      <c r="AFN40" s="87"/>
      <c r="AFO40" s="87"/>
      <c r="AFP40" s="87"/>
      <c r="AFQ40" s="87"/>
      <c r="AFR40" s="87"/>
      <c r="AFS40" s="87"/>
      <c r="AFT40" s="87"/>
      <c r="AFU40" s="87"/>
      <c r="AFV40" s="87"/>
      <c r="AFW40" s="87"/>
      <c r="AFX40" s="87"/>
      <c r="AFY40" s="87"/>
      <c r="AFZ40" s="87"/>
      <c r="AGA40" s="87"/>
      <c r="AGB40" s="87"/>
      <c r="AGC40" s="87"/>
      <c r="AGD40" s="87"/>
      <c r="AGE40" s="87"/>
      <c r="AGF40" s="87"/>
      <c r="AGG40" s="87"/>
      <c r="AGH40" s="87"/>
      <c r="AGI40" s="87"/>
      <c r="AGJ40" s="87"/>
      <c r="AGK40" s="87"/>
      <c r="AGL40" s="87"/>
      <c r="AGM40" s="87"/>
      <c r="AGN40" s="87"/>
      <c r="AGO40" s="87"/>
      <c r="AGP40" s="87"/>
      <c r="AGQ40" s="87"/>
      <c r="AGR40" s="87"/>
      <c r="AGS40" s="87"/>
      <c r="AGT40" s="87"/>
      <c r="AGU40" s="87"/>
      <c r="AGV40" s="87"/>
      <c r="AGW40" s="87"/>
      <c r="AGX40" s="87"/>
      <c r="AGY40" s="87"/>
      <c r="AGZ40" s="87"/>
      <c r="AHA40" s="87"/>
      <c r="AHB40" s="87"/>
      <c r="AHC40" s="87"/>
      <c r="AHD40" s="87"/>
      <c r="AHE40" s="87"/>
      <c r="AHF40" s="87"/>
      <c r="AHG40" s="87"/>
      <c r="AHH40" s="87"/>
      <c r="AHI40" s="87"/>
      <c r="AHJ40" s="87"/>
      <c r="AHK40" s="87"/>
      <c r="AHL40" s="87"/>
      <c r="AHM40" s="87"/>
      <c r="AHN40" s="87"/>
      <c r="AHO40" s="87"/>
      <c r="AHP40" s="87"/>
      <c r="AHQ40" s="87"/>
      <c r="AHR40" s="87"/>
      <c r="AHS40" s="87"/>
      <c r="AHT40" s="87"/>
      <c r="AHU40" s="87"/>
      <c r="AHV40" s="87"/>
      <c r="AHW40" s="87"/>
      <c r="AHX40" s="87"/>
      <c r="AHY40" s="87"/>
      <c r="AHZ40" s="87"/>
      <c r="AIA40" s="87"/>
      <c r="AIB40" s="87"/>
      <c r="AIC40" s="87"/>
      <c r="AID40" s="87"/>
      <c r="AIE40" s="87"/>
      <c r="AIF40" s="87"/>
      <c r="AIG40" s="87"/>
      <c r="AIH40" s="87"/>
      <c r="AII40" s="87"/>
      <c r="AIJ40" s="87"/>
      <c r="AIK40" s="87"/>
      <c r="AIL40" s="87"/>
      <c r="AIM40" s="87"/>
      <c r="AIN40" s="87"/>
      <c r="AIO40" s="87"/>
      <c r="AIP40" s="87"/>
      <c r="AIQ40" s="87"/>
      <c r="AIR40" s="87"/>
      <c r="AIS40" s="87"/>
      <c r="AIT40" s="87"/>
      <c r="AIU40" s="87"/>
      <c r="AIV40" s="87"/>
      <c r="AIW40" s="87"/>
      <c r="AIX40" s="87"/>
      <c r="AIY40" s="87"/>
      <c r="AIZ40" s="87"/>
      <c r="AJA40" s="87"/>
      <c r="AJB40" s="87"/>
      <c r="AJC40" s="87"/>
      <c r="AJD40" s="87"/>
      <c r="AJE40" s="87"/>
      <c r="AJF40" s="87"/>
      <c r="AJG40" s="87"/>
      <c r="AJH40" s="87"/>
      <c r="AJI40" s="87"/>
      <c r="AJJ40" s="87"/>
      <c r="AJK40" s="87"/>
      <c r="AJL40" s="87"/>
      <c r="AJM40" s="87"/>
      <c r="AJN40" s="87"/>
      <c r="AJO40" s="87"/>
      <c r="AJP40" s="87"/>
      <c r="AJQ40" s="87"/>
      <c r="AJR40" s="87"/>
      <c r="AJS40" s="87"/>
      <c r="AJT40" s="87"/>
      <c r="AJU40" s="87"/>
      <c r="AJV40" s="87"/>
      <c r="AJW40" s="87"/>
      <c r="AJX40" s="87"/>
      <c r="AJY40" s="87"/>
      <c r="AJZ40" s="87"/>
      <c r="AKA40" s="87"/>
      <c r="AKB40" s="87"/>
      <c r="AKC40" s="87"/>
      <c r="AKD40" s="87"/>
      <c r="AKE40" s="87"/>
      <c r="AKF40" s="87"/>
      <c r="AKG40" s="87"/>
      <c r="AKH40" s="87"/>
      <c r="AKI40" s="87"/>
      <c r="AKJ40" s="87"/>
      <c r="AKK40" s="87"/>
      <c r="AKL40" s="87"/>
      <c r="AKM40" s="87"/>
      <c r="AKN40" s="87"/>
      <c r="AKO40" s="87"/>
      <c r="AKP40" s="87"/>
      <c r="AKQ40" s="87"/>
      <c r="AKR40" s="87"/>
      <c r="AKS40" s="87"/>
      <c r="AKT40" s="87"/>
      <c r="AKU40" s="87"/>
      <c r="AKV40" s="87"/>
      <c r="AKW40" s="87"/>
      <c r="AKX40" s="87"/>
      <c r="AKY40" s="87"/>
      <c r="AKZ40" s="87"/>
      <c r="ALA40" s="87"/>
      <c r="ALB40" s="87"/>
      <c r="ALC40" s="87"/>
      <c r="ALD40" s="87"/>
      <c r="ALE40" s="87"/>
      <c r="ALF40" s="87"/>
      <c r="ALG40" s="87"/>
      <c r="ALH40" s="87"/>
      <c r="ALI40" s="87"/>
      <c r="ALJ40" s="87"/>
      <c r="ALK40" s="87"/>
      <c r="ALL40" s="87"/>
      <c r="ALM40" s="87"/>
      <c r="ALN40" s="87"/>
      <c r="ALO40" s="87"/>
      <c r="ALP40" s="87"/>
      <c r="ALQ40" s="87"/>
      <c r="ALR40" s="87"/>
      <c r="ALS40" s="87"/>
      <c r="ALT40" s="87"/>
      <c r="ALU40" s="87"/>
      <c r="ALV40" s="87"/>
      <c r="ALW40" s="87"/>
      <c r="ALX40" s="87"/>
      <c r="ALY40" s="87"/>
      <c r="ALZ40" s="87"/>
      <c r="AMA40" s="87"/>
      <c r="AMB40" s="87"/>
      <c r="AMC40" s="87"/>
      <c r="AMD40" s="87"/>
      <c r="AME40" s="87"/>
      <c r="AMF40" s="87"/>
      <c r="AMG40" s="87"/>
      <c r="AMH40" s="87"/>
      <c r="AMI40" s="87"/>
      <c r="AMJ40" s="87"/>
      <c r="AMK40" s="87"/>
    </row>
    <row r="41" spans="1:1025" ht="63.75" customHeight="1" x14ac:dyDescent="0.25">
      <c r="A41" s="16" t="s">
        <v>45</v>
      </c>
      <c r="B41" s="16" t="s">
        <v>94</v>
      </c>
      <c r="C41" s="16" t="s">
        <v>46</v>
      </c>
      <c r="D41" s="24" t="s">
        <v>47</v>
      </c>
      <c r="E41" s="24" t="s">
        <v>95</v>
      </c>
      <c r="F41" s="99" t="s">
        <v>96</v>
      </c>
      <c r="G41" s="21">
        <f t="shared" ref="G41:G60" si="8">H41+I41</f>
        <v>29000</v>
      </c>
      <c r="H41" s="26">
        <v>29000</v>
      </c>
      <c r="I41" s="25">
        <v>0</v>
      </c>
      <c r="J41" s="26">
        <v>0</v>
      </c>
      <c r="K41" s="17"/>
    </row>
    <row r="42" spans="1:1025" s="95" customFormat="1" ht="29.25" customHeight="1" x14ac:dyDescent="0.25">
      <c r="A42" s="3"/>
      <c r="B42" s="3">
        <v>6000</v>
      </c>
      <c r="C42" s="3"/>
      <c r="D42" s="20" t="s">
        <v>193</v>
      </c>
      <c r="E42" s="20"/>
      <c r="F42" s="100"/>
      <c r="G42" s="21">
        <f>G43+G47</f>
        <v>5031200</v>
      </c>
      <c r="H42" s="21">
        <f>H43+H47</f>
        <v>5031200</v>
      </c>
      <c r="I42" s="21">
        <f>I43+I47</f>
        <v>0</v>
      </c>
      <c r="J42" s="21">
        <f>J43+J47</f>
        <v>0</v>
      </c>
      <c r="K42" s="86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  <c r="IW42" s="87"/>
      <c r="IX42" s="87"/>
      <c r="IY42" s="87"/>
      <c r="IZ42" s="87"/>
      <c r="JA42" s="87"/>
      <c r="JB42" s="87"/>
      <c r="JC42" s="87"/>
      <c r="JD42" s="87"/>
      <c r="JE42" s="87"/>
      <c r="JF42" s="87"/>
      <c r="JG42" s="87"/>
      <c r="JH42" s="87"/>
      <c r="JI42" s="87"/>
      <c r="JJ42" s="87"/>
      <c r="JK42" s="87"/>
      <c r="JL42" s="87"/>
      <c r="JM42" s="87"/>
      <c r="JN42" s="87"/>
      <c r="JO42" s="87"/>
      <c r="JP42" s="87"/>
      <c r="JQ42" s="87"/>
      <c r="JR42" s="87"/>
      <c r="JS42" s="87"/>
      <c r="JT42" s="87"/>
      <c r="JU42" s="87"/>
      <c r="JV42" s="87"/>
      <c r="JW42" s="87"/>
      <c r="JX42" s="87"/>
      <c r="JY42" s="87"/>
      <c r="JZ42" s="87"/>
      <c r="KA42" s="87"/>
      <c r="KB42" s="87"/>
      <c r="KC42" s="87"/>
      <c r="KD42" s="87"/>
      <c r="KE42" s="87"/>
      <c r="KF42" s="87"/>
      <c r="KG42" s="87"/>
      <c r="KH42" s="87"/>
      <c r="KI42" s="87"/>
      <c r="KJ42" s="87"/>
      <c r="KK42" s="87"/>
      <c r="KL42" s="87"/>
      <c r="KM42" s="87"/>
      <c r="KN42" s="87"/>
      <c r="KO42" s="87"/>
      <c r="KP42" s="87"/>
      <c r="KQ42" s="87"/>
      <c r="KR42" s="87"/>
      <c r="KS42" s="87"/>
      <c r="KT42" s="87"/>
      <c r="KU42" s="87"/>
      <c r="KV42" s="87"/>
      <c r="KW42" s="87"/>
      <c r="KX42" s="87"/>
      <c r="KY42" s="87"/>
      <c r="KZ42" s="87"/>
      <c r="LA42" s="87"/>
      <c r="LB42" s="87"/>
      <c r="LC42" s="87"/>
      <c r="LD42" s="87"/>
      <c r="LE42" s="87"/>
      <c r="LF42" s="87"/>
      <c r="LG42" s="87"/>
      <c r="LH42" s="87"/>
      <c r="LI42" s="87"/>
      <c r="LJ42" s="87"/>
      <c r="LK42" s="87"/>
      <c r="LL42" s="87"/>
      <c r="LM42" s="87"/>
      <c r="LN42" s="87"/>
      <c r="LO42" s="87"/>
      <c r="LP42" s="87"/>
      <c r="LQ42" s="87"/>
      <c r="LR42" s="87"/>
      <c r="LS42" s="87"/>
      <c r="LT42" s="87"/>
      <c r="LU42" s="87"/>
      <c r="LV42" s="87"/>
      <c r="LW42" s="87"/>
      <c r="LX42" s="87"/>
      <c r="LY42" s="87"/>
      <c r="LZ42" s="87"/>
      <c r="MA42" s="87"/>
      <c r="MB42" s="87"/>
      <c r="MC42" s="87"/>
      <c r="MD42" s="87"/>
      <c r="ME42" s="87"/>
      <c r="MF42" s="87"/>
      <c r="MG42" s="87"/>
      <c r="MH42" s="87"/>
      <c r="MI42" s="87"/>
      <c r="MJ42" s="87"/>
      <c r="MK42" s="87"/>
      <c r="ML42" s="87"/>
      <c r="MM42" s="87"/>
      <c r="MN42" s="87"/>
      <c r="MO42" s="87"/>
      <c r="MP42" s="87"/>
      <c r="MQ42" s="87"/>
      <c r="MR42" s="87"/>
      <c r="MS42" s="87"/>
      <c r="MT42" s="87"/>
      <c r="MU42" s="87"/>
      <c r="MV42" s="87"/>
      <c r="MW42" s="87"/>
      <c r="MX42" s="87"/>
      <c r="MY42" s="87"/>
      <c r="MZ42" s="87"/>
      <c r="NA42" s="87"/>
      <c r="NB42" s="87"/>
      <c r="NC42" s="87"/>
      <c r="ND42" s="87"/>
      <c r="NE42" s="87"/>
      <c r="NF42" s="87"/>
      <c r="NG42" s="87"/>
      <c r="NH42" s="87"/>
      <c r="NI42" s="87"/>
      <c r="NJ42" s="87"/>
      <c r="NK42" s="87"/>
      <c r="NL42" s="87"/>
      <c r="NM42" s="87"/>
      <c r="NN42" s="87"/>
      <c r="NO42" s="87"/>
      <c r="NP42" s="87"/>
      <c r="NQ42" s="87"/>
      <c r="NR42" s="87"/>
      <c r="NS42" s="87"/>
      <c r="NT42" s="87"/>
      <c r="NU42" s="87"/>
      <c r="NV42" s="87"/>
      <c r="NW42" s="87"/>
      <c r="NX42" s="87"/>
      <c r="NY42" s="87"/>
      <c r="NZ42" s="87"/>
      <c r="OA42" s="87"/>
      <c r="OB42" s="87"/>
      <c r="OC42" s="87"/>
      <c r="OD42" s="87"/>
      <c r="OE42" s="87"/>
      <c r="OF42" s="87"/>
      <c r="OG42" s="87"/>
      <c r="OH42" s="87"/>
      <c r="OI42" s="87"/>
      <c r="OJ42" s="87"/>
      <c r="OK42" s="87"/>
      <c r="OL42" s="87"/>
      <c r="OM42" s="87"/>
      <c r="ON42" s="87"/>
      <c r="OO42" s="87"/>
      <c r="OP42" s="87"/>
      <c r="OQ42" s="87"/>
      <c r="OR42" s="87"/>
      <c r="OS42" s="87"/>
      <c r="OT42" s="87"/>
      <c r="OU42" s="87"/>
      <c r="OV42" s="87"/>
      <c r="OW42" s="87"/>
      <c r="OX42" s="87"/>
      <c r="OY42" s="87"/>
      <c r="OZ42" s="87"/>
      <c r="PA42" s="87"/>
      <c r="PB42" s="87"/>
      <c r="PC42" s="87"/>
      <c r="PD42" s="87"/>
      <c r="PE42" s="87"/>
      <c r="PF42" s="87"/>
      <c r="PG42" s="87"/>
      <c r="PH42" s="87"/>
      <c r="PI42" s="87"/>
      <c r="PJ42" s="87"/>
      <c r="PK42" s="87"/>
      <c r="PL42" s="87"/>
      <c r="PM42" s="87"/>
      <c r="PN42" s="87"/>
      <c r="PO42" s="87"/>
      <c r="PP42" s="87"/>
      <c r="PQ42" s="87"/>
      <c r="PR42" s="87"/>
      <c r="PS42" s="87"/>
      <c r="PT42" s="87"/>
      <c r="PU42" s="87"/>
      <c r="PV42" s="87"/>
      <c r="PW42" s="87"/>
      <c r="PX42" s="87"/>
      <c r="PY42" s="87"/>
      <c r="PZ42" s="87"/>
      <c r="QA42" s="87"/>
      <c r="QB42" s="87"/>
      <c r="QC42" s="87"/>
      <c r="QD42" s="87"/>
      <c r="QE42" s="87"/>
      <c r="QF42" s="87"/>
      <c r="QG42" s="87"/>
      <c r="QH42" s="87"/>
      <c r="QI42" s="87"/>
      <c r="QJ42" s="87"/>
      <c r="QK42" s="87"/>
      <c r="QL42" s="87"/>
      <c r="QM42" s="87"/>
      <c r="QN42" s="87"/>
      <c r="QO42" s="87"/>
      <c r="QP42" s="87"/>
      <c r="QQ42" s="87"/>
      <c r="QR42" s="87"/>
      <c r="QS42" s="87"/>
      <c r="QT42" s="87"/>
      <c r="QU42" s="87"/>
      <c r="QV42" s="87"/>
      <c r="QW42" s="87"/>
      <c r="QX42" s="87"/>
      <c r="QY42" s="87"/>
      <c r="QZ42" s="87"/>
      <c r="RA42" s="87"/>
      <c r="RB42" s="87"/>
      <c r="RC42" s="87"/>
      <c r="RD42" s="87"/>
      <c r="RE42" s="87"/>
      <c r="RF42" s="87"/>
      <c r="RG42" s="87"/>
      <c r="RH42" s="87"/>
      <c r="RI42" s="87"/>
      <c r="RJ42" s="87"/>
      <c r="RK42" s="87"/>
      <c r="RL42" s="87"/>
      <c r="RM42" s="87"/>
      <c r="RN42" s="87"/>
      <c r="RO42" s="87"/>
      <c r="RP42" s="87"/>
      <c r="RQ42" s="87"/>
      <c r="RR42" s="87"/>
      <c r="RS42" s="87"/>
      <c r="RT42" s="87"/>
      <c r="RU42" s="87"/>
      <c r="RV42" s="87"/>
      <c r="RW42" s="87"/>
      <c r="RX42" s="87"/>
      <c r="RY42" s="87"/>
      <c r="RZ42" s="87"/>
      <c r="SA42" s="87"/>
      <c r="SB42" s="87"/>
      <c r="SC42" s="87"/>
      <c r="SD42" s="87"/>
      <c r="SE42" s="87"/>
      <c r="SF42" s="87"/>
      <c r="SG42" s="87"/>
      <c r="SH42" s="87"/>
      <c r="SI42" s="87"/>
      <c r="SJ42" s="87"/>
      <c r="SK42" s="87"/>
      <c r="SL42" s="87"/>
      <c r="SM42" s="87"/>
      <c r="SN42" s="87"/>
      <c r="SO42" s="87"/>
      <c r="SP42" s="87"/>
      <c r="SQ42" s="87"/>
      <c r="SR42" s="87"/>
      <c r="SS42" s="87"/>
      <c r="ST42" s="87"/>
      <c r="SU42" s="87"/>
      <c r="SV42" s="87"/>
      <c r="SW42" s="87"/>
      <c r="SX42" s="87"/>
      <c r="SY42" s="87"/>
      <c r="SZ42" s="87"/>
      <c r="TA42" s="87"/>
      <c r="TB42" s="87"/>
      <c r="TC42" s="87"/>
      <c r="TD42" s="87"/>
      <c r="TE42" s="87"/>
      <c r="TF42" s="87"/>
      <c r="TG42" s="87"/>
      <c r="TH42" s="87"/>
      <c r="TI42" s="87"/>
      <c r="TJ42" s="87"/>
      <c r="TK42" s="87"/>
      <c r="TL42" s="87"/>
      <c r="TM42" s="87"/>
      <c r="TN42" s="87"/>
      <c r="TO42" s="87"/>
      <c r="TP42" s="87"/>
      <c r="TQ42" s="87"/>
      <c r="TR42" s="87"/>
      <c r="TS42" s="87"/>
      <c r="TT42" s="87"/>
      <c r="TU42" s="87"/>
      <c r="TV42" s="87"/>
      <c r="TW42" s="87"/>
      <c r="TX42" s="87"/>
      <c r="TY42" s="87"/>
      <c r="TZ42" s="87"/>
      <c r="UA42" s="87"/>
      <c r="UB42" s="87"/>
      <c r="UC42" s="87"/>
      <c r="UD42" s="87"/>
      <c r="UE42" s="87"/>
      <c r="UF42" s="87"/>
      <c r="UG42" s="87"/>
      <c r="UH42" s="87"/>
      <c r="UI42" s="87"/>
      <c r="UJ42" s="87"/>
      <c r="UK42" s="87"/>
      <c r="UL42" s="87"/>
      <c r="UM42" s="87"/>
      <c r="UN42" s="87"/>
      <c r="UO42" s="87"/>
      <c r="UP42" s="87"/>
      <c r="UQ42" s="87"/>
      <c r="UR42" s="87"/>
      <c r="US42" s="87"/>
      <c r="UT42" s="87"/>
      <c r="UU42" s="87"/>
      <c r="UV42" s="87"/>
      <c r="UW42" s="87"/>
      <c r="UX42" s="87"/>
      <c r="UY42" s="87"/>
      <c r="UZ42" s="87"/>
      <c r="VA42" s="87"/>
      <c r="VB42" s="87"/>
      <c r="VC42" s="87"/>
      <c r="VD42" s="87"/>
      <c r="VE42" s="87"/>
      <c r="VF42" s="87"/>
      <c r="VG42" s="87"/>
      <c r="VH42" s="87"/>
      <c r="VI42" s="87"/>
      <c r="VJ42" s="87"/>
      <c r="VK42" s="87"/>
      <c r="VL42" s="87"/>
      <c r="VM42" s="87"/>
      <c r="VN42" s="87"/>
      <c r="VO42" s="87"/>
      <c r="VP42" s="87"/>
      <c r="VQ42" s="87"/>
      <c r="VR42" s="87"/>
      <c r="VS42" s="87"/>
      <c r="VT42" s="87"/>
      <c r="VU42" s="87"/>
      <c r="VV42" s="87"/>
      <c r="VW42" s="87"/>
      <c r="VX42" s="87"/>
      <c r="VY42" s="87"/>
      <c r="VZ42" s="87"/>
      <c r="WA42" s="87"/>
      <c r="WB42" s="87"/>
      <c r="WC42" s="87"/>
      <c r="WD42" s="87"/>
      <c r="WE42" s="87"/>
      <c r="WF42" s="87"/>
      <c r="WG42" s="87"/>
      <c r="WH42" s="87"/>
      <c r="WI42" s="87"/>
      <c r="WJ42" s="87"/>
      <c r="WK42" s="87"/>
      <c r="WL42" s="87"/>
      <c r="WM42" s="87"/>
      <c r="WN42" s="87"/>
      <c r="WO42" s="87"/>
      <c r="WP42" s="87"/>
      <c r="WQ42" s="87"/>
      <c r="WR42" s="87"/>
      <c r="WS42" s="87"/>
      <c r="WT42" s="87"/>
      <c r="WU42" s="87"/>
      <c r="WV42" s="87"/>
      <c r="WW42" s="87"/>
      <c r="WX42" s="87"/>
      <c r="WY42" s="87"/>
      <c r="WZ42" s="87"/>
      <c r="XA42" s="87"/>
      <c r="XB42" s="87"/>
      <c r="XC42" s="87"/>
      <c r="XD42" s="87"/>
      <c r="XE42" s="87"/>
      <c r="XF42" s="87"/>
      <c r="XG42" s="87"/>
      <c r="XH42" s="87"/>
      <c r="XI42" s="87"/>
      <c r="XJ42" s="87"/>
      <c r="XK42" s="87"/>
      <c r="XL42" s="87"/>
      <c r="XM42" s="87"/>
      <c r="XN42" s="87"/>
      <c r="XO42" s="87"/>
      <c r="XP42" s="87"/>
      <c r="XQ42" s="87"/>
      <c r="XR42" s="87"/>
      <c r="XS42" s="87"/>
      <c r="XT42" s="87"/>
      <c r="XU42" s="87"/>
      <c r="XV42" s="87"/>
      <c r="XW42" s="87"/>
      <c r="XX42" s="87"/>
      <c r="XY42" s="87"/>
      <c r="XZ42" s="87"/>
      <c r="YA42" s="87"/>
      <c r="YB42" s="87"/>
      <c r="YC42" s="87"/>
      <c r="YD42" s="87"/>
      <c r="YE42" s="87"/>
      <c r="YF42" s="87"/>
      <c r="YG42" s="87"/>
      <c r="YH42" s="87"/>
      <c r="YI42" s="87"/>
      <c r="YJ42" s="87"/>
      <c r="YK42" s="87"/>
      <c r="YL42" s="87"/>
      <c r="YM42" s="87"/>
      <c r="YN42" s="87"/>
      <c r="YO42" s="87"/>
      <c r="YP42" s="87"/>
      <c r="YQ42" s="87"/>
      <c r="YR42" s="87"/>
      <c r="YS42" s="87"/>
      <c r="YT42" s="87"/>
      <c r="YU42" s="87"/>
      <c r="YV42" s="87"/>
      <c r="YW42" s="87"/>
      <c r="YX42" s="87"/>
      <c r="YY42" s="87"/>
      <c r="YZ42" s="87"/>
      <c r="ZA42" s="87"/>
      <c r="ZB42" s="87"/>
      <c r="ZC42" s="87"/>
      <c r="ZD42" s="87"/>
      <c r="ZE42" s="87"/>
      <c r="ZF42" s="87"/>
      <c r="ZG42" s="87"/>
      <c r="ZH42" s="87"/>
      <c r="ZI42" s="87"/>
      <c r="ZJ42" s="87"/>
      <c r="ZK42" s="87"/>
      <c r="ZL42" s="87"/>
      <c r="ZM42" s="87"/>
      <c r="ZN42" s="87"/>
      <c r="ZO42" s="87"/>
      <c r="ZP42" s="87"/>
      <c r="ZQ42" s="87"/>
      <c r="ZR42" s="87"/>
      <c r="ZS42" s="87"/>
      <c r="ZT42" s="87"/>
      <c r="ZU42" s="87"/>
      <c r="ZV42" s="87"/>
      <c r="ZW42" s="87"/>
      <c r="ZX42" s="87"/>
      <c r="ZY42" s="87"/>
      <c r="ZZ42" s="87"/>
      <c r="AAA42" s="87"/>
      <c r="AAB42" s="87"/>
      <c r="AAC42" s="87"/>
      <c r="AAD42" s="87"/>
      <c r="AAE42" s="87"/>
      <c r="AAF42" s="87"/>
      <c r="AAG42" s="87"/>
      <c r="AAH42" s="87"/>
      <c r="AAI42" s="87"/>
      <c r="AAJ42" s="87"/>
      <c r="AAK42" s="87"/>
      <c r="AAL42" s="87"/>
      <c r="AAM42" s="87"/>
      <c r="AAN42" s="87"/>
      <c r="AAO42" s="87"/>
      <c r="AAP42" s="87"/>
      <c r="AAQ42" s="87"/>
      <c r="AAR42" s="87"/>
      <c r="AAS42" s="87"/>
      <c r="AAT42" s="87"/>
      <c r="AAU42" s="87"/>
      <c r="AAV42" s="87"/>
      <c r="AAW42" s="87"/>
      <c r="AAX42" s="87"/>
      <c r="AAY42" s="87"/>
      <c r="AAZ42" s="87"/>
      <c r="ABA42" s="87"/>
      <c r="ABB42" s="87"/>
      <c r="ABC42" s="87"/>
      <c r="ABD42" s="87"/>
      <c r="ABE42" s="87"/>
      <c r="ABF42" s="87"/>
      <c r="ABG42" s="87"/>
      <c r="ABH42" s="87"/>
      <c r="ABI42" s="87"/>
      <c r="ABJ42" s="87"/>
      <c r="ABK42" s="87"/>
      <c r="ABL42" s="87"/>
      <c r="ABM42" s="87"/>
      <c r="ABN42" s="87"/>
      <c r="ABO42" s="87"/>
      <c r="ABP42" s="87"/>
      <c r="ABQ42" s="87"/>
      <c r="ABR42" s="87"/>
      <c r="ABS42" s="87"/>
      <c r="ABT42" s="87"/>
      <c r="ABU42" s="87"/>
      <c r="ABV42" s="87"/>
      <c r="ABW42" s="87"/>
      <c r="ABX42" s="87"/>
      <c r="ABY42" s="87"/>
      <c r="ABZ42" s="87"/>
      <c r="ACA42" s="87"/>
      <c r="ACB42" s="87"/>
      <c r="ACC42" s="87"/>
      <c r="ACD42" s="87"/>
      <c r="ACE42" s="87"/>
      <c r="ACF42" s="87"/>
      <c r="ACG42" s="87"/>
      <c r="ACH42" s="87"/>
      <c r="ACI42" s="87"/>
      <c r="ACJ42" s="87"/>
      <c r="ACK42" s="87"/>
      <c r="ACL42" s="87"/>
      <c r="ACM42" s="87"/>
      <c r="ACN42" s="87"/>
      <c r="ACO42" s="87"/>
      <c r="ACP42" s="87"/>
      <c r="ACQ42" s="87"/>
      <c r="ACR42" s="87"/>
      <c r="ACS42" s="87"/>
      <c r="ACT42" s="87"/>
      <c r="ACU42" s="87"/>
      <c r="ACV42" s="87"/>
      <c r="ACW42" s="87"/>
      <c r="ACX42" s="87"/>
      <c r="ACY42" s="87"/>
      <c r="ACZ42" s="87"/>
      <c r="ADA42" s="87"/>
      <c r="ADB42" s="87"/>
      <c r="ADC42" s="87"/>
      <c r="ADD42" s="87"/>
      <c r="ADE42" s="87"/>
      <c r="ADF42" s="87"/>
      <c r="ADG42" s="87"/>
      <c r="ADH42" s="87"/>
      <c r="ADI42" s="87"/>
      <c r="ADJ42" s="87"/>
      <c r="ADK42" s="87"/>
      <c r="ADL42" s="87"/>
      <c r="ADM42" s="87"/>
      <c r="ADN42" s="87"/>
      <c r="ADO42" s="87"/>
      <c r="ADP42" s="87"/>
      <c r="ADQ42" s="87"/>
      <c r="ADR42" s="87"/>
      <c r="ADS42" s="87"/>
      <c r="ADT42" s="87"/>
      <c r="ADU42" s="87"/>
      <c r="ADV42" s="87"/>
      <c r="ADW42" s="87"/>
      <c r="ADX42" s="87"/>
      <c r="ADY42" s="87"/>
      <c r="ADZ42" s="87"/>
      <c r="AEA42" s="87"/>
      <c r="AEB42" s="87"/>
      <c r="AEC42" s="87"/>
      <c r="AED42" s="87"/>
      <c r="AEE42" s="87"/>
      <c r="AEF42" s="87"/>
      <c r="AEG42" s="87"/>
      <c r="AEH42" s="87"/>
      <c r="AEI42" s="87"/>
      <c r="AEJ42" s="87"/>
      <c r="AEK42" s="87"/>
      <c r="AEL42" s="87"/>
      <c r="AEM42" s="87"/>
      <c r="AEN42" s="87"/>
      <c r="AEO42" s="87"/>
      <c r="AEP42" s="87"/>
      <c r="AEQ42" s="87"/>
      <c r="AER42" s="87"/>
      <c r="AES42" s="87"/>
      <c r="AET42" s="87"/>
      <c r="AEU42" s="87"/>
      <c r="AEV42" s="87"/>
      <c r="AEW42" s="87"/>
      <c r="AEX42" s="87"/>
      <c r="AEY42" s="87"/>
      <c r="AEZ42" s="87"/>
      <c r="AFA42" s="87"/>
      <c r="AFB42" s="87"/>
      <c r="AFC42" s="87"/>
      <c r="AFD42" s="87"/>
      <c r="AFE42" s="87"/>
      <c r="AFF42" s="87"/>
      <c r="AFG42" s="87"/>
      <c r="AFH42" s="87"/>
      <c r="AFI42" s="87"/>
      <c r="AFJ42" s="87"/>
      <c r="AFK42" s="87"/>
      <c r="AFL42" s="87"/>
      <c r="AFM42" s="87"/>
      <c r="AFN42" s="87"/>
      <c r="AFO42" s="87"/>
      <c r="AFP42" s="87"/>
      <c r="AFQ42" s="87"/>
      <c r="AFR42" s="87"/>
      <c r="AFS42" s="87"/>
      <c r="AFT42" s="87"/>
      <c r="AFU42" s="87"/>
      <c r="AFV42" s="87"/>
      <c r="AFW42" s="87"/>
      <c r="AFX42" s="87"/>
      <c r="AFY42" s="87"/>
      <c r="AFZ42" s="87"/>
      <c r="AGA42" s="87"/>
      <c r="AGB42" s="87"/>
      <c r="AGC42" s="87"/>
      <c r="AGD42" s="87"/>
      <c r="AGE42" s="87"/>
      <c r="AGF42" s="87"/>
      <c r="AGG42" s="87"/>
      <c r="AGH42" s="87"/>
      <c r="AGI42" s="87"/>
      <c r="AGJ42" s="87"/>
      <c r="AGK42" s="87"/>
      <c r="AGL42" s="87"/>
      <c r="AGM42" s="87"/>
      <c r="AGN42" s="87"/>
      <c r="AGO42" s="87"/>
      <c r="AGP42" s="87"/>
      <c r="AGQ42" s="87"/>
      <c r="AGR42" s="87"/>
      <c r="AGS42" s="87"/>
      <c r="AGT42" s="87"/>
      <c r="AGU42" s="87"/>
      <c r="AGV42" s="87"/>
      <c r="AGW42" s="87"/>
      <c r="AGX42" s="87"/>
      <c r="AGY42" s="87"/>
      <c r="AGZ42" s="87"/>
      <c r="AHA42" s="87"/>
      <c r="AHB42" s="87"/>
      <c r="AHC42" s="87"/>
      <c r="AHD42" s="87"/>
      <c r="AHE42" s="87"/>
      <c r="AHF42" s="87"/>
      <c r="AHG42" s="87"/>
      <c r="AHH42" s="87"/>
      <c r="AHI42" s="87"/>
      <c r="AHJ42" s="87"/>
      <c r="AHK42" s="87"/>
      <c r="AHL42" s="87"/>
      <c r="AHM42" s="87"/>
      <c r="AHN42" s="87"/>
      <c r="AHO42" s="87"/>
      <c r="AHP42" s="87"/>
      <c r="AHQ42" s="87"/>
      <c r="AHR42" s="87"/>
      <c r="AHS42" s="87"/>
      <c r="AHT42" s="87"/>
      <c r="AHU42" s="87"/>
      <c r="AHV42" s="87"/>
      <c r="AHW42" s="87"/>
      <c r="AHX42" s="87"/>
      <c r="AHY42" s="87"/>
      <c r="AHZ42" s="87"/>
      <c r="AIA42" s="87"/>
      <c r="AIB42" s="87"/>
      <c r="AIC42" s="87"/>
      <c r="AID42" s="87"/>
      <c r="AIE42" s="87"/>
      <c r="AIF42" s="87"/>
      <c r="AIG42" s="87"/>
      <c r="AIH42" s="87"/>
      <c r="AII42" s="87"/>
      <c r="AIJ42" s="87"/>
      <c r="AIK42" s="87"/>
      <c r="AIL42" s="87"/>
      <c r="AIM42" s="87"/>
      <c r="AIN42" s="87"/>
      <c r="AIO42" s="87"/>
      <c r="AIP42" s="87"/>
      <c r="AIQ42" s="87"/>
      <c r="AIR42" s="87"/>
      <c r="AIS42" s="87"/>
      <c r="AIT42" s="87"/>
      <c r="AIU42" s="87"/>
      <c r="AIV42" s="87"/>
      <c r="AIW42" s="87"/>
      <c r="AIX42" s="87"/>
      <c r="AIY42" s="87"/>
      <c r="AIZ42" s="87"/>
      <c r="AJA42" s="87"/>
      <c r="AJB42" s="87"/>
      <c r="AJC42" s="87"/>
      <c r="AJD42" s="87"/>
      <c r="AJE42" s="87"/>
      <c r="AJF42" s="87"/>
      <c r="AJG42" s="87"/>
      <c r="AJH42" s="87"/>
      <c r="AJI42" s="87"/>
      <c r="AJJ42" s="87"/>
      <c r="AJK42" s="87"/>
      <c r="AJL42" s="87"/>
      <c r="AJM42" s="87"/>
      <c r="AJN42" s="87"/>
      <c r="AJO42" s="87"/>
      <c r="AJP42" s="87"/>
      <c r="AJQ42" s="87"/>
      <c r="AJR42" s="87"/>
      <c r="AJS42" s="87"/>
      <c r="AJT42" s="87"/>
      <c r="AJU42" s="87"/>
      <c r="AJV42" s="87"/>
      <c r="AJW42" s="87"/>
      <c r="AJX42" s="87"/>
      <c r="AJY42" s="87"/>
      <c r="AJZ42" s="87"/>
      <c r="AKA42" s="87"/>
      <c r="AKB42" s="87"/>
      <c r="AKC42" s="87"/>
      <c r="AKD42" s="87"/>
      <c r="AKE42" s="87"/>
      <c r="AKF42" s="87"/>
      <c r="AKG42" s="87"/>
      <c r="AKH42" s="87"/>
      <c r="AKI42" s="87"/>
      <c r="AKJ42" s="87"/>
      <c r="AKK42" s="87"/>
      <c r="AKL42" s="87"/>
      <c r="AKM42" s="87"/>
      <c r="AKN42" s="87"/>
      <c r="AKO42" s="87"/>
      <c r="AKP42" s="87"/>
      <c r="AKQ42" s="87"/>
      <c r="AKR42" s="87"/>
      <c r="AKS42" s="87"/>
      <c r="AKT42" s="87"/>
      <c r="AKU42" s="87"/>
      <c r="AKV42" s="87"/>
      <c r="AKW42" s="87"/>
      <c r="AKX42" s="87"/>
      <c r="AKY42" s="87"/>
      <c r="AKZ42" s="87"/>
      <c r="ALA42" s="87"/>
      <c r="ALB42" s="87"/>
      <c r="ALC42" s="87"/>
      <c r="ALD42" s="87"/>
      <c r="ALE42" s="87"/>
      <c r="ALF42" s="87"/>
      <c r="ALG42" s="87"/>
      <c r="ALH42" s="87"/>
      <c r="ALI42" s="87"/>
      <c r="ALJ42" s="87"/>
      <c r="ALK42" s="87"/>
      <c r="ALL42" s="87"/>
      <c r="ALM42" s="87"/>
      <c r="ALN42" s="87"/>
      <c r="ALO42" s="87"/>
      <c r="ALP42" s="87"/>
      <c r="ALQ42" s="87"/>
      <c r="ALR42" s="87"/>
      <c r="ALS42" s="87"/>
      <c r="ALT42" s="87"/>
      <c r="ALU42" s="87"/>
      <c r="ALV42" s="87"/>
      <c r="ALW42" s="87"/>
      <c r="ALX42" s="87"/>
      <c r="ALY42" s="87"/>
      <c r="ALZ42" s="87"/>
      <c r="AMA42" s="87"/>
      <c r="AMB42" s="87"/>
      <c r="AMC42" s="87"/>
      <c r="AMD42" s="87"/>
      <c r="AME42" s="87"/>
      <c r="AMF42" s="87"/>
      <c r="AMG42" s="87"/>
      <c r="AMH42" s="87"/>
      <c r="AMI42" s="87"/>
      <c r="AMJ42" s="87"/>
      <c r="AMK42" s="87"/>
    </row>
    <row r="43" spans="1:1025" ht="66" customHeight="1" x14ac:dyDescent="0.25">
      <c r="A43" s="16" t="s">
        <v>48</v>
      </c>
      <c r="B43" s="16" t="s">
        <v>49</v>
      </c>
      <c r="C43" s="16" t="s">
        <v>50</v>
      </c>
      <c r="D43" s="24" t="s">
        <v>51</v>
      </c>
      <c r="E43" s="3"/>
      <c r="F43" s="85"/>
      <c r="G43" s="21">
        <f>H43+I43</f>
        <v>3265000</v>
      </c>
      <c r="H43" s="26">
        <f>SUM(H44:H46)</f>
        <v>3265000</v>
      </c>
      <c r="I43" s="26">
        <f>I44+I46+I45</f>
        <v>0</v>
      </c>
      <c r="J43" s="26">
        <f>J44+J46+J45</f>
        <v>0</v>
      </c>
      <c r="K43" s="17"/>
    </row>
    <row r="44" spans="1:1025" ht="49.5" customHeight="1" x14ac:dyDescent="0.25">
      <c r="A44" s="3"/>
      <c r="B44" s="3"/>
      <c r="C44" s="3"/>
      <c r="D44" s="3"/>
      <c r="E44" s="42" t="s">
        <v>97</v>
      </c>
      <c r="F44" s="104" t="s">
        <v>142</v>
      </c>
      <c r="G44" s="21">
        <f t="shared" si="8"/>
        <v>1440000</v>
      </c>
      <c r="H44" s="26">
        <f>300000+1100000+40000</f>
        <v>1440000</v>
      </c>
      <c r="I44" s="25">
        <v>0</v>
      </c>
      <c r="J44" s="26">
        <v>0</v>
      </c>
      <c r="K44" s="17"/>
    </row>
    <row r="45" spans="1:1025" s="44" customFormat="1" ht="49.5" customHeight="1" x14ac:dyDescent="0.25">
      <c r="A45" s="3"/>
      <c r="B45" s="3"/>
      <c r="C45" s="3"/>
      <c r="D45" s="3"/>
      <c r="E45" s="42" t="s">
        <v>179</v>
      </c>
      <c r="F45" s="104" t="s">
        <v>178</v>
      </c>
      <c r="G45" s="21">
        <f t="shared" ref="G45" si="9">H45+I45</f>
        <v>25000</v>
      </c>
      <c r="H45" s="26">
        <v>25000</v>
      </c>
      <c r="I45" s="25">
        <v>0</v>
      </c>
      <c r="J45" s="26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</row>
    <row r="46" spans="1:1025" ht="49.5" customHeight="1" x14ac:dyDescent="0.25">
      <c r="A46" s="3"/>
      <c r="B46" s="3"/>
      <c r="C46" s="3"/>
      <c r="D46" s="3"/>
      <c r="E46" s="42" t="s">
        <v>98</v>
      </c>
      <c r="F46" s="104" t="s">
        <v>143</v>
      </c>
      <c r="G46" s="21">
        <f t="shared" si="8"/>
        <v>1800000</v>
      </c>
      <c r="H46" s="26">
        <f>300000+1500000</f>
        <v>1800000</v>
      </c>
      <c r="I46" s="25">
        <v>0</v>
      </c>
      <c r="J46" s="26">
        <v>0</v>
      </c>
      <c r="K46" s="17"/>
    </row>
    <row r="47" spans="1:1025" ht="32.25" customHeight="1" x14ac:dyDescent="0.25">
      <c r="A47" s="16" t="s">
        <v>52</v>
      </c>
      <c r="B47" s="16" t="s">
        <v>53</v>
      </c>
      <c r="C47" s="16" t="s">
        <v>50</v>
      </c>
      <c r="D47" s="24" t="s">
        <v>54</v>
      </c>
      <c r="E47" s="3"/>
      <c r="F47" s="85"/>
      <c r="G47" s="21">
        <f>H47+I47</f>
        <v>1766200</v>
      </c>
      <c r="H47" s="26">
        <f>H48+H53+H52</f>
        <v>1766200</v>
      </c>
      <c r="I47" s="26">
        <f>I48+I53+I52</f>
        <v>0</v>
      </c>
      <c r="J47" s="26">
        <f>J48+J53</f>
        <v>0</v>
      </c>
      <c r="K47" s="17"/>
    </row>
    <row r="48" spans="1:1025" ht="41.25" customHeight="1" x14ac:dyDescent="0.25">
      <c r="A48" s="3"/>
      <c r="B48" s="3"/>
      <c r="C48" s="3"/>
      <c r="D48" s="3"/>
      <c r="E48" s="57" t="s">
        <v>99</v>
      </c>
      <c r="F48" s="99" t="s">
        <v>100</v>
      </c>
      <c r="G48" s="21">
        <f t="shared" si="8"/>
        <v>5000</v>
      </c>
      <c r="H48" s="26">
        <v>5000</v>
      </c>
      <c r="I48" s="25">
        <v>0</v>
      </c>
      <c r="J48" s="26">
        <v>0</v>
      </c>
      <c r="K48" s="17"/>
    </row>
    <row r="49" spans="1:1025" s="44" customFormat="1" ht="27.75" customHeight="1" x14ac:dyDescent="0.25">
      <c r="A49" s="121" t="s">
        <v>75</v>
      </c>
      <c r="B49" s="121" t="s">
        <v>11</v>
      </c>
      <c r="C49" s="121" t="s">
        <v>12</v>
      </c>
      <c r="D49" s="121" t="s">
        <v>79</v>
      </c>
      <c r="E49" s="121" t="s">
        <v>80</v>
      </c>
      <c r="F49" s="121" t="s">
        <v>81</v>
      </c>
      <c r="G49" s="121" t="s">
        <v>1</v>
      </c>
      <c r="H49" s="121" t="s">
        <v>10</v>
      </c>
      <c r="I49" s="121" t="s">
        <v>2</v>
      </c>
      <c r="J49" s="121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</row>
    <row r="50" spans="1:1025" s="44" customFormat="1" ht="128.25" customHeight="1" x14ac:dyDescent="0.25">
      <c r="A50" s="121"/>
      <c r="B50" s="121"/>
      <c r="C50" s="121"/>
      <c r="D50" s="121"/>
      <c r="E50" s="121"/>
      <c r="F50" s="121"/>
      <c r="G50" s="121"/>
      <c r="H50" s="121"/>
      <c r="I50" s="18" t="s">
        <v>3</v>
      </c>
      <c r="J50" s="83" t="s">
        <v>13</v>
      </c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</row>
    <row r="51" spans="1:1025" s="44" customFormat="1" x14ac:dyDescent="0.25">
      <c r="A51" s="83" t="s">
        <v>4</v>
      </c>
      <c r="B51" s="83" t="s">
        <v>5</v>
      </c>
      <c r="C51" s="83" t="s">
        <v>6</v>
      </c>
      <c r="D51" s="83" t="s">
        <v>7</v>
      </c>
      <c r="E51" s="83" t="s">
        <v>8</v>
      </c>
      <c r="F51" s="83" t="s">
        <v>9</v>
      </c>
      <c r="G51" s="83" t="s">
        <v>82</v>
      </c>
      <c r="H51" s="83" t="s">
        <v>83</v>
      </c>
      <c r="I51" s="18" t="s">
        <v>84</v>
      </c>
      <c r="J51" s="19" t="s">
        <v>85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s="44" customFormat="1" ht="51" x14ac:dyDescent="0.25">
      <c r="A52" s="112"/>
      <c r="B52" s="112"/>
      <c r="C52" s="112"/>
      <c r="D52" s="112"/>
      <c r="E52" s="24" t="s">
        <v>201</v>
      </c>
      <c r="F52" s="24" t="s">
        <v>202</v>
      </c>
      <c r="G52" s="116">
        <f>H52+I52</f>
        <v>12200</v>
      </c>
      <c r="H52" s="115">
        <v>12200</v>
      </c>
      <c r="I52" s="113">
        <v>0</v>
      </c>
      <c r="J52" s="114">
        <v>0</v>
      </c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</row>
    <row r="53" spans="1:1025" ht="39" customHeight="1" x14ac:dyDescent="0.25">
      <c r="A53" s="3"/>
      <c r="B53" s="3"/>
      <c r="C53" s="3"/>
      <c r="D53" s="3"/>
      <c r="E53" s="24" t="s">
        <v>101</v>
      </c>
      <c r="F53" s="99" t="s">
        <v>102</v>
      </c>
      <c r="G53" s="21">
        <f t="shared" si="8"/>
        <v>1749000</v>
      </c>
      <c r="H53" s="26">
        <f>1766200-H52-H48</f>
        <v>1749000</v>
      </c>
      <c r="I53" s="25">
        <v>0</v>
      </c>
      <c r="J53" s="26">
        <v>0</v>
      </c>
      <c r="K53" s="17"/>
    </row>
    <row r="54" spans="1:1025" s="44" customFormat="1" ht="24.75" customHeight="1" x14ac:dyDescent="0.25">
      <c r="A54" s="3"/>
      <c r="B54" s="3">
        <v>7000</v>
      </c>
      <c r="C54" s="3"/>
      <c r="D54" s="3" t="s">
        <v>194</v>
      </c>
      <c r="E54" s="24"/>
      <c r="F54" s="99"/>
      <c r="G54" s="21">
        <f>G55+G56+G57+G58+G61</f>
        <v>5537520</v>
      </c>
      <c r="H54" s="26">
        <f>H55+H56+H57+H58+H61</f>
        <v>2052000</v>
      </c>
      <c r="I54" s="26">
        <f>I55+I56+I57+I58+I61</f>
        <v>3485520</v>
      </c>
      <c r="J54" s="26">
        <f>J55+J56+J57+J58+J61</f>
        <v>3485520</v>
      </c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</row>
    <row r="55" spans="1:1025" ht="36.75" customHeight="1" x14ac:dyDescent="0.25">
      <c r="A55" s="16" t="s">
        <v>55</v>
      </c>
      <c r="B55" s="16" t="s">
        <v>56</v>
      </c>
      <c r="C55" s="16" t="s">
        <v>57</v>
      </c>
      <c r="D55" s="24" t="s">
        <v>103</v>
      </c>
      <c r="E55" s="24" t="s">
        <v>104</v>
      </c>
      <c r="F55" s="99" t="s">
        <v>105</v>
      </c>
      <c r="G55" s="21">
        <f t="shared" si="8"/>
        <v>500000</v>
      </c>
      <c r="H55" s="26">
        <f>100000+150000+300000-50000</f>
        <v>500000</v>
      </c>
      <c r="I55" s="25">
        <v>0</v>
      </c>
      <c r="J55" s="26">
        <v>0</v>
      </c>
      <c r="K55" s="17"/>
    </row>
    <row r="56" spans="1:1025" s="51" customFormat="1" ht="43.5" customHeight="1" x14ac:dyDescent="0.25">
      <c r="A56" s="46" t="s">
        <v>135</v>
      </c>
      <c r="B56" s="47" t="s">
        <v>136</v>
      </c>
      <c r="C56" s="47" t="s">
        <v>137</v>
      </c>
      <c r="D56" s="45" t="s">
        <v>138</v>
      </c>
      <c r="E56" s="24" t="s">
        <v>104</v>
      </c>
      <c r="F56" s="99" t="s">
        <v>105</v>
      </c>
      <c r="G56" s="21">
        <f t="shared" ref="G56" si="10">H56+I56</f>
        <v>1750000</v>
      </c>
      <c r="H56" s="48">
        <v>0</v>
      </c>
      <c r="I56" s="48">
        <f>50000+2000000-300000</f>
        <v>1750000</v>
      </c>
      <c r="J56" s="48">
        <f>50000+2000000-300000</f>
        <v>1750000</v>
      </c>
      <c r="K56" s="49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  <c r="QU56" s="50"/>
      <c r="QV56" s="50"/>
      <c r="QW56" s="50"/>
      <c r="QX56" s="50"/>
      <c r="QY56" s="50"/>
      <c r="QZ56" s="50"/>
      <c r="RA56" s="50"/>
      <c r="RB56" s="50"/>
      <c r="RC56" s="50"/>
      <c r="RD56" s="50"/>
      <c r="RE56" s="50"/>
      <c r="RF56" s="50"/>
      <c r="RG56" s="50"/>
      <c r="RH56" s="50"/>
      <c r="RI56" s="50"/>
      <c r="RJ56" s="50"/>
      <c r="RK56" s="50"/>
      <c r="RL56" s="50"/>
      <c r="RM56" s="50"/>
      <c r="RN56" s="50"/>
      <c r="RO56" s="50"/>
      <c r="RP56" s="50"/>
      <c r="RQ56" s="50"/>
      <c r="RR56" s="50"/>
      <c r="RS56" s="50"/>
      <c r="RT56" s="50"/>
      <c r="RU56" s="50"/>
      <c r="RV56" s="50"/>
      <c r="RW56" s="50"/>
      <c r="RX56" s="50"/>
      <c r="RY56" s="50"/>
      <c r="RZ56" s="50"/>
      <c r="SA56" s="50"/>
      <c r="SB56" s="50"/>
      <c r="SC56" s="50"/>
      <c r="SD56" s="50"/>
      <c r="SE56" s="50"/>
      <c r="SF56" s="50"/>
      <c r="SG56" s="50"/>
      <c r="SH56" s="50"/>
      <c r="SI56" s="50"/>
      <c r="SJ56" s="50"/>
      <c r="SK56" s="50"/>
      <c r="SL56" s="50"/>
      <c r="SM56" s="50"/>
      <c r="SN56" s="50"/>
      <c r="SO56" s="50"/>
      <c r="SP56" s="50"/>
      <c r="SQ56" s="50"/>
      <c r="SR56" s="50"/>
      <c r="SS56" s="50"/>
      <c r="ST56" s="50"/>
      <c r="SU56" s="50"/>
      <c r="SV56" s="50"/>
      <c r="SW56" s="50"/>
      <c r="SX56" s="50"/>
      <c r="SY56" s="50"/>
      <c r="SZ56" s="50"/>
      <c r="TA56" s="50"/>
      <c r="TB56" s="50"/>
      <c r="TC56" s="50"/>
      <c r="TD56" s="50"/>
      <c r="TE56" s="50"/>
      <c r="TF56" s="50"/>
      <c r="TG56" s="50"/>
      <c r="TH56" s="50"/>
      <c r="TI56" s="50"/>
      <c r="TJ56" s="50"/>
      <c r="TK56" s="50"/>
      <c r="TL56" s="50"/>
      <c r="TM56" s="50"/>
      <c r="TN56" s="50"/>
      <c r="TO56" s="50"/>
      <c r="TP56" s="50"/>
      <c r="TQ56" s="50"/>
      <c r="TR56" s="50"/>
      <c r="TS56" s="50"/>
      <c r="TT56" s="50"/>
      <c r="TU56" s="50"/>
      <c r="TV56" s="50"/>
      <c r="TW56" s="50"/>
      <c r="TX56" s="50"/>
      <c r="TY56" s="50"/>
      <c r="TZ56" s="50"/>
      <c r="UA56" s="50"/>
      <c r="UB56" s="50"/>
      <c r="UC56" s="50"/>
      <c r="UD56" s="50"/>
      <c r="UE56" s="50"/>
      <c r="UF56" s="50"/>
      <c r="UG56" s="50"/>
      <c r="UH56" s="50"/>
      <c r="UI56" s="50"/>
      <c r="UJ56" s="50"/>
      <c r="UK56" s="50"/>
      <c r="UL56" s="50"/>
      <c r="UM56" s="50"/>
      <c r="UN56" s="50"/>
      <c r="UO56" s="50"/>
      <c r="UP56" s="50"/>
      <c r="UQ56" s="50"/>
      <c r="UR56" s="50"/>
      <c r="US56" s="50"/>
      <c r="UT56" s="50"/>
      <c r="UU56" s="50"/>
      <c r="UV56" s="50"/>
      <c r="UW56" s="50"/>
      <c r="UX56" s="50"/>
      <c r="UY56" s="50"/>
      <c r="UZ56" s="50"/>
      <c r="VA56" s="50"/>
      <c r="VB56" s="50"/>
      <c r="VC56" s="50"/>
      <c r="VD56" s="50"/>
      <c r="VE56" s="50"/>
      <c r="VF56" s="50"/>
      <c r="VG56" s="50"/>
      <c r="VH56" s="50"/>
      <c r="VI56" s="50"/>
      <c r="VJ56" s="50"/>
      <c r="VK56" s="50"/>
      <c r="VL56" s="50"/>
      <c r="VM56" s="50"/>
      <c r="VN56" s="50"/>
      <c r="VO56" s="50"/>
      <c r="VP56" s="50"/>
      <c r="VQ56" s="50"/>
      <c r="VR56" s="50"/>
      <c r="VS56" s="50"/>
      <c r="VT56" s="50"/>
      <c r="VU56" s="50"/>
      <c r="VV56" s="50"/>
      <c r="VW56" s="50"/>
      <c r="VX56" s="50"/>
      <c r="VY56" s="50"/>
      <c r="VZ56" s="50"/>
      <c r="WA56" s="50"/>
      <c r="WB56" s="50"/>
      <c r="WC56" s="50"/>
      <c r="WD56" s="50"/>
      <c r="WE56" s="50"/>
      <c r="WF56" s="50"/>
      <c r="WG56" s="50"/>
      <c r="WH56" s="50"/>
      <c r="WI56" s="50"/>
      <c r="WJ56" s="50"/>
      <c r="WK56" s="50"/>
      <c r="WL56" s="50"/>
      <c r="WM56" s="50"/>
      <c r="WN56" s="50"/>
      <c r="WO56" s="50"/>
      <c r="WP56" s="50"/>
      <c r="WQ56" s="50"/>
      <c r="WR56" s="50"/>
      <c r="WS56" s="50"/>
      <c r="WT56" s="50"/>
      <c r="WU56" s="50"/>
      <c r="WV56" s="50"/>
      <c r="WW56" s="50"/>
      <c r="WX56" s="50"/>
      <c r="WY56" s="50"/>
      <c r="WZ56" s="50"/>
      <c r="XA56" s="50"/>
      <c r="XB56" s="50"/>
      <c r="XC56" s="50"/>
      <c r="XD56" s="50"/>
      <c r="XE56" s="50"/>
      <c r="XF56" s="50"/>
      <c r="XG56" s="50"/>
      <c r="XH56" s="50"/>
      <c r="XI56" s="50"/>
      <c r="XJ56" s="50"/>
      <c r="XK56" s="50"/>
      <c r="XL56" s="50"/>
      <c r="XM56" s="50"/>
      <c r="XN56" s="50"/>
      <c r="XO56" s="50"/>
      <c r="XP56" s="50"/>
      <c r="XQ56" s="50"/>
      <c r="XR56" s="50"/>
      <c r="XS56" s="50"/>
      <c r="XT56" s="50"/>
      <c r="XU56" s="50"/>
      <c r="XV56" s="50"/>
      <c r="XW56" s="50"/>
      <c r="XX56" s="50"/>
      <c r="XY56" s="50"/>
      <c r="XZ56" s="50"/>
      <c r="YA56" s="50"/>
      <c r="YB56" s="50"/>
      <c r="YC56" s="50"/>
      <c r="YD56" s="50"/>
      <c r="YE56" s="50"/>
      <c r="YF56" s="50"/>
      <c r="YG56" s="50"/>
      <c r="YH56" s="50"/>
      <c r="YI56" s="50"/>
      <c r="YJ56" s="50"/>
      <c r="YK56" s="50"/>
      <c r="YL56" s="50"/>
      <c r="YM56" s="50"/>
      <c r="YN56" s="50"/>
      <c r="YO56" s="50"/>
      <c r="YP56" s="50"/>
      <c r="YQ56" s="50"/>
      <c r="YR56" s="50"/>
      <c r="YS56" s="50"/>
      <c r="YT56" s="50"/>
      <c r="YU56" s="50"/>
      <c r="YV56" s="50"/>
      <c r="YW56" s="50"/>
      <c r="YX56" s="50"/>
      <c r="YY56" s="50"/>
      <c r="YZ56" s="50"/>
      <c r="ZA56" s="50"/>
      <c r="ZB56" s="50"/>
      <c r="ZC56" s="50"/>
      <c r="ZD56" s="50"/>
      <c r="ZE56" s="50"/>
      <c r="ZF56" s="50"/>
      <c r="ZG56" s="50"/>
      <c r="ZH56" s="50"/>
      <c r="ZI56" s="50"/>
      <c r="ZJ56" s="50"/>
      <c r="ZK56" s="50"/>
      <c r="ZL56" s="50"/>
      <c r="ZM56" s="50"/>
      <c r="ZN56" s="50"/>
      <c r="ZO56" s="50"/>
      <c r="ZP56" s="50"/>
      <c r="ZQ56" s="50"/>
      <c r="ZR56" s="50"/>
      <c r="ZS56" s="50"/>
      <c r="ZT56" s="50"/>
      <c r="ZU56" s="50"/>
      <c r="ZV56" s="50"/>
      <c r="ZW56" s="50"/>
      <c r="ZX56" s="50"/>
      <c r="ZY56" s="50"/>
      <c r="ZZ56" s="50"/>
      <c r="AAA56" s="50"/>
      <c r="AAB56" s="50"/>
      <c r="AAC56" s="50"/>
      <c r="AAD56" s="50"/>
      <c r="AAE56" s="50"/>
      <c r="AAF56" s="50"/>
      <c r="AAG56" s="50"/>
      <c r="AAH56" s="50"/>
      <c r="AAI56" s="50"/>
      <c r="AAJ56" s="50"/>
      <c r="AAK56" s="50"/>
      <c r="AAL56" s="50"/>
      <c r="AAM56" s="50"/>
      <c r="AAN56" s="50"/>
      <c r="AAO56" s="50"/>
      <c r="AAP56" s="50"/>
      <c r="AAQ56" s="50"/>
      <c r="AAR56" s="50"/>
      <c r="AAS56" s="50"/>
      <c r="AAT56" s="50"/>
      <c r="AAU56" s="50"/>
      <c r="AAV56" s="50"/>
      <c r="AAW56" s="50"/>
      <c r="AAX56" s="50"/>
      <c r="AAY56" s="50"/>
      <c r="AAZ56" s="50"/>
      <c r="ABA56" s="50"/>
      <c r="ABB56" s="50"/>
      <c r="ABC56" s="50"/>
      <c r="ABD56" s="50"/>
      <c r="ABE56" s="50"/>
      <c r="ABF56" s="50"/>
      <c r="ABG56" s="50"/>
      <c r="ABH56" s="50"/>
      <c r="ABI56" s="50"/>
      <c r="ABJ56" s="50"/>
      <c r="ABK56" s="50"/>
      <c r="ABL56" s="50"/>
      <c r="ABM56" s="50"/>
      <c r="ABN56" s="50"/>
      <c r="ABO56" s="50"/>
      <c r="ABP56" s="50"/>
      <c r="ABQ56" s="50"/>
      <c r="ABR56" s="50"/>
      <c r="ABS56" s="50"/>
      <c r="ABT56" s="50"/>
      <c r="ABU56" s="50"/>
      <c r="ABV56" s="50"/>
      <c r="ABW56" s="50"/>
      <c r="ABX56" s="50"/>
      <c r="ABY56" s="50"/>
      <c r="ABZ56" s="50"/>
      <c r="ACA56" s="50"/>
      <c r="ACB56" s="50"/>
      <c r="ACC56" s="50"/>
      <c r="ACD56" s="50"/>
      <c r="ACE56" s="50"/>
      <c r="ACF56" s="50"/>
      <c r="ACG56" s="50"/>
      <c r="ACH56" s="50"/>
      <c r="ACI56" s="50"/>
      <c r="ACJ56" s="50"/>
      <c r="ACK56" s="50"/>
      <c r="ACL56" s="50"/>
      <c r="ACM56" s="50"/>
      <c r="ACN56" s="50"/>
      <c r="ACO56" s="50"/>
      <c r="ACP56" s="50"/>
      <c r="ACQ56" s="50"/>
      <c r="ACR56" s="50"/>
      <c r="ACS56" s="50"/>
      <c r="ACT56" s="50"/>
      <c r="ACU56" s="50"/>
      <c r="ACV56" s="50"/>
      <c r="ACW56" s="50"/>
      <c r="ACX56" s="50"/>
      <c r="ACY56" s="50"/>
      <c r="ACZ56" s="50"/>
      <c r="ADA56" s="50"/>
      <c r="ADB56" s="50"/>
      <c r="ADC56" s="50"/>
      <c r="ADD56" s="50"/>
      <c r="ADE56" s="50"/>
      <c r="ADF56" s="50"/>
      <c r="ADG56" s="50"/>
      <c r="ADH56" s="50"/>
      <c r="ADI56" s="50"/>
      <c r="ADJ56" s="50"/>
      <c r="ADK56" s="50"/>
      <c r="ADL56" s="50"/>
      <c r="ADM56" s="50"/>
      <c r="ADN56" s="50"/>
      <c r="ADO56" s="50"/>
      <c r="ADP56" s="50"/>
      <c r="ADQ56" s="50"/>
      <c r="ADR56" s="50"/>
      <c r="ADS56" s="50"/>
      <c r="ADT56" s="50"/>
      <c r="ADU56" s="50"/>
      <c r="ADV56" s="50"/>
      <c r="ADW56" s="50"/>
      <c r="ADX56" s="50"/>
      <c r="ADY56" s="50"/>
      <c r="ADZ56" s="50"/>
      <c r="AEA56" s="50"/>
      <c r="AEB56" s="50"/>
      <c r="AEC56" s="50"/>
      <c r="AED56" s="50"/>
      <c r="AEE56" s="50"/>
      <c r="AEF56" s="50"/>
      <c r="AEG56" s="50"/>
      <c r="AEH56" s="50"/>
      <c r="AEI56" s="50"/>
      <c r="AEJ56" s="50"/>
      <c r="AEK56" s="50"/>
      <c r="AEL56" s="50"/>
      <c r="AEM56" s="50"/>
      <c r="AEN56" s="50"/>
      <c r="AEO56" s="50"/>
      <c r="AEP56" s="50"/>
      <c r="AEQ56" s="50"/>
      <c r="AER56" s="50"/>
      <c r="AES56" s="50"/>
      <c r="AET56" s="50"/>
      <c r="AEU56" s="50"/>
      <c r="AEV56" s="50"/>
      <c r="AEW56" s="50"/>
      <c r="AEX56" s="50"/>
      <c r="AEY56" s="50"/>
      <c r="AEZ56" s="50"/>
      <c r="AFA56" s="50"/>
      <c r="AFB56" s="50"/>
      <c r="AFC56" s="50"/>
      <c r="AFD56" s="50"/>
      <c r="AFE56" s="50"/>
      <c r="AFF56" s="50"/>
      <c r="AFG56" s="50"/>
      <c r="AFH56" s="50"/>
      <c r="AFI56" s="50"/>
      <c r="AFJ56" s="50"/>
      <c r="AFK56" s="50"/>
      <c r="AFL56" s="50"/>
      <c r="AFM56" s="50"/>
      <c r="AFN56" s="50"/>
      <c r="AFO56" s="50"/>
      <c r="AFP56" s="50"/>
      <c r="AFQ56" s="50"/>
      <c r="AFR56" s="50"/>
      <c r="AFS56" s="50"/>
      <c r="AFT56" s="50"/>
      <c r="AFU56" s="50"/>
      <c r="AFV56" s="50"/>
      <c r="AFW56" s="50"/>
      <c r="AFX56" s="50"/>
      <c r="AFY56" s="50"/>
      <c r="AFZ56" s="50"/>
      <c r="AGA56" s="50"/>
      <c r="AGB56" s="50"/>
      <c r="AGC56" s="50"/>
      <c r="AGD56" s="50"/>
      <c r="AGE56" s="50"/>
      <c r="AGF56" s="50"/>
      <c r="AGG56" s="50"/>
      <c r="AGH56" s="50"/>
      <c r="AGI56" s="50"/>
      <c r="AGJ56" s="50"/>
      <c r="AGK56" s="50"/>
      <c r="AGL56" s="50"/>
      <c r="AGM56" s="50"/>
      <c r="AGN56" s="50"/>
      <c r="AGO56" s="50"/>
      <c r="AGP56" s="50"/>
      <c r="AGQ56" s="50"/>
      <c r="AGR56" s="50"/>
      <c r="AGS56" s="50"/>
      <c r="AGT56" s="50"/>
      <c r="AGU56" s="50"/>
      <c r="AGV56" s="50"/>
      <c r="AGW56" s="50"/>
      <c r="AGX56" s="50"/>
      <c r="AGY56" s="50"/>
      <c r="AGZ56" s="50"/>
      <c r="AHA56" s="50"/>
      <c r="AHB56" s="50"/>
      <c r="AHC56" s="50"/>
      <c r="AHD56" s="50"/>
      <c r="AHE56" s="50"/>
      <c r="AHF56" s="50"/>
      <c r="AHG56" s="50"/>
      <c r="AHH56" s="50"/>
      <c r="AHI56" s="50"/>
      <c r="AHJ56" s="50"/>
      <c r="AHK56" s="50"/>
      <c r="AHL56" s="50"/>
      <c r="AHM56" s="50"/>
      <c r="AHN56" s="50"/>
      <c r="AHO56" s="50"/>
      <c r="AHP56" s="50"/>
      <c r="AHQ56" s="50"/>
      <c r="AHR56" s="50"/>
      <c r="AHS56" s="50"/>
      <c r="AHT56" s="50"/>
      <c r="AHU56" s="50"/>
      <c r="AHV56" s="50"/>
      <c r="AHW56" s="50"/>
      <c r="AHX56" s="50"/>
      <c r="AHY56" s="50"/>
      <c r="AHZ56" s="50"/>
      <c r="AIA56" s="50"/>
      <c r="AIB56" s="50"/>
      <c r="AIC56" s="50"/>
      <c r="AID56" s="50"/>
      <c r="AIE56" s="50"/>
      <c r="AIF56" s="50"/>
      <c r="AIG56" s="50"/>
      <c r="AIH56" s="50"/>
      <c r="AII56" s="50"/>
      <c r="AIJ56" s="50"/>
      <c r="AIK56" s="50"/>
      <c r="AIL56" s="50"/>
      <c r="AIM56" s="50"/>
      <c r="AIN56" s="50"/>
      <c r="AIO56" s="50"/>
      <c r="AIP56" s="50"/>
      <c r="AIQ56" s="50"/>
      <c r="AIR56" s="50"/>
      <c r="AIS56" s="50"/>
      <c r="AIT56" s="50"/>
      <c r="AIU56" s="50"/>
      <c r="AIV56" s="50"/>
      <c r="AIW56" s="50"/>
      <c r="AIX56" s="50"/>
      <c r="AIY56" s="50"/>
      <c r="AIZ56" s="50"/>
      <c r="AJA56" s="50"/>
      <c r="AJB56" s="50"/>
      <c r="AJC56" s="50"/>
      <c r="AJD56" s="50"/>
      <c r="AJE56" s="50"/>
      <c r="AJF56" s="50"/>
      <c r="AJG56" s="50"/>
      <c r="AJH56" s="50"/>
      <c r="AJI56" s="50"/>
      <c r="AJJ56" s="50"/>
      <c r="AJK56" s="50"/>
      <c r="AJL56" s="50"/>
      <c r="AJM56" s="50"/>
      <c r="AJN56" s="50"/>
      <c r="AJO56" s="50"/>
      <c r="AJP56" s="50"/>
      <c r="AJQ56" s="50"/>
      <c r="AJR56" s="50"/>
      <c r="AJS56" s="50"/>
      <c r="AJT56" s="50"/>
      <c r="AJU56" s="50"/>
      <c r="AJV56" s="50"/>
      <c r="AJW56" s="50"/>
      <c r="AJX56" s="50"/>
      <c r="AJY56" s="50"/>
      <c r="AJZ56" s="50"/>
      <c r="AKA56" s="50"/>
      <c r="AKB56" s="50"/>
      <c r="AKC56" s="50"/>
      <c r="AKD56" s="50"/>
      <c r="AKE56" s="50"/>
      <c r="AKF56" s="50"/>
      <c r="AKG56" s="50"/>
      <c r="AKH56" s="50"/>
      <c r="AKI56" s="50"/>
      <c r="AKJ56" s="50"/>
      <c r="AKK56" s="50"/>
      <c r="AKL56" s="50"/>
      <c r="AKM56" s="50"/>
      <c r="AKN56" s="50"/>
      <c r="AKO56" s="50"/>
      <c r="AKP56" s="50"/>
      <c r="AKQ56" s="50"/>
      <c r="AKR56" s="50"/>
      <c r="AKS56" s="50"/>
      <c r="AKT56" s="50"/>
      <c r="AKU56" s="50"/>
      <c r="AKV56" s="50"/>
      <c r="AKW56" s="50"/>
      <c r="AKX56" s="50"/>
      <c r="AKY56" s="50"/>
      <c r="AKZ56" s="50"/>
      <c r="ALA56" s="50"/>
      <c r="ALB56" s="50"/>
      <c r="ALC56" s="50"/>
      <c r="ALD56" s="50"/>
      <c r="ALE56" s="50"/>
      <c r="ALF56" s="50"/>
      <c r="ALG56" s="50"/>
      <c r="ALH56" s="50"/>
      <c r="ALI56" s="50"/>
      <c r="ALJ56" s="50"/>
      <c r="ALK56" s="50"/>
      <c r="ALL56" s="50"/>
      <c r="ALM56" s="50"/>
      <c r="ALN56" s="50"/>
      <c r="ALO56" s="50"/>
      <c r="ALP56" s="50"/>
      <c r="ALQ56" s="50"/>
      <c r="ALR56" s="50"/>
      <c r="ALS56" s="50"/>
      <c r="ALT56" s="50"/>
      <c r="ALU56" s="50"/>
      <c r="ALV56" s="50"/>
      <c r="ALW56" s="50"/>
      <c r="ALX56" s="50"/>
      <c r="ALY56" s="50"/>
      <c r="ALZ56" s="50"/>
      <c r="AMA56" s="50"/>
      <c r="AMB56" s="50"/>
      <c r="AMC56" s="50"/>
      <c r="AMD56" s="50"/>
      <c r="AME56" s="50"/>
      <c r="AMF56" s="50"/>
      <c r="AMG56" s="50"/>
      <c r="AMH56" s="50"/>
      <c r="AMI56" s="50"/>
      <c r="AMJ56" s="50"/>
      <c r="AMK56" s="50"/>
    </row>
    <row r="57" spans="1:1025" ht="61.5" customHeight="1" x14ac:dyDescent="0.25">
      <c r="A57" s="16" t="s">
        <v>58</v>
      </c>
      <c r="B57" s="16" t="s">
        <v>59</v>
      </c>
      <c r="C57" s="16" t="s">
        <v>60</v>
      </c>
      <c r="D57" s="24" t="s">
        <v>106</v>
      </c>
      <c r="E57" s="24" t="s">
        <v>107</v>
      </c>
      <c r="F57" s="99" t="s">
        <v>108</v>
      </c>
      <c r="G57" s="21">
        <f t="shared" si="8"/>
        <v>2200000</v>
      </c>
      <c r="H57" s="26">
        <f>200000+1300000-685000+400000+300000</f>
        <v>1515000</v>
      </c>
      <c r="I57" s="25">
        <v>685000</v>
      </c>
      <c r="J57" s="26">
        <v>685000</v>
      </c>
      <c r="K57" s="17"/>
    </row>
    <row r="58" spans="1:1025" s="44" customFormat="1" ht="35.25" customHeight="1" x14ac:dyDescent="0.25">
      <c r="A58" s="108" t="s">
        <v>162</v>
      </c>
      <c r="B58" s="108" t="s">
        <v>163</v>
      </c>
      <c r="C58" s="109" t="s">
        <v>146</v>
      </c>
      <c r="D58" s="110" t="s">
        <v>164</v>
      </c>
      <c r="E58" s="45"/>
      <c r="F58" s="105"/>
      <c r="G58" s="74">
        <f>H58+I58</f>
        <v>1050520</v>
      </c>
      <c r="H58" s="48">
        <f>SUM(H59:H60)</f>
        <v>0</v>
      </c>
      <c r="I58" s="48">
        <f>SUM(I59:I60)</f>
        <v>1050520</v>
      </c>
      <c r="J58" s="48">
        <f>SUM(J59:J60)</f>
        <v>1050520</v>
      </c>
      <c r="K58" s="1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</row>
    <row r="59" spans="1:1025" ht="39.75" customHeight="1" x14ac:dyDescent="0.25">
      <c r="A59" s="43"/>
      <c r="B59" s="43"/>
      <c r="C59" s="43"/>
      <c r="D59" s="24"/>
      <c r="E59" s="29" t="str">
        <f>E46</f>
        <v>Програма «Розвиток та фінансова підтримка комунального підприємства  Білозірської сільської ради на 2023  рік»</v>
      </c>
      <c r="F59" s="103" t="str">
        <f>F46</f>
        <v xml:space="preserve">рішення сільської ради від 22.12.2022 року № 45-17/VIII </v>
      </c>
      <c r="G59" s="21">
        <f t="shared" si="8"/>
        <v>235520</v>
      </c>
      <c r="H59" s="26">
        <v>0</v>
      </c>
      <c r="I59" s="25">
        <f>244000-8480</f>
        <v>235520</v>
      </c>
      <c r="J59" s="26">
        <f>I59</f>
        <v>235520</v>
      </c>
      <c r="K59" s="17"/>
    </row>
    <row r="60" spans="1:1025" ht="57" customHeight="1" x14ac:dyDescent="0.25">
      <c r="A60" s="43"/>
      <c r="B60" s="43"/>
      <c r="C60" s="43"/>
      <c r="D60" s="24"/>
      <c r="E60" s="24" t="str">
        <f>E18</f>
        <v>Програма розвитку охорони здоров’я   Білозірської сільської територіальної громади на 2021-2025 роки (зі змінами)</v>
      </c>
      <c r="F60" s="99" t="str">
        <f>F18</f>
        <v>рішення сільської ради від 22.12.2020 року № 4-23/VIII, зміни від 22.12.2021 № 25-18/VIII, 30.01.2023 №46-4/VIII, 28.02.2023 № 47-3/VIII</v>
      </c>
      <c r="G60" s="21">
        <f t="shared" si="8"/>
        <v>815000</v>
      </c>
      <c r="H60" s="26">
        <v>0</v>
      </c>
      <c r="I60" s="25">
        <f>405000+60000+350000</f>
        <v>815000</v>
      </c>
      <c r="J60" s="26">
        <f>I60</f>
        <v>815000</v>
      </c>
      <c r="K60" s="17"/>
    </row>
    <row r="61" spans="1:1025" ht="39.75" customHeight="1" x14ac:dyDescent="0.25">
      <c r="A61" s="43">
        <v>217680</v>
      </c>
      <c r="B61" s="43">
        <v>7680</v>
      </c>
      <c r="C61" s="27" t="s">
        <v>146</v>
      </c>
      <c r="D61" s="24" t="s">
        <v>109</v>
      </c>
      <c r="E61" s="24" t="s">
        <v>155</v>
      </c>
      <c r="F61" s="99" t="s">
        <v>152</v>
      </c>
      <c r="G61" s="21">
        <f t="shared" ref="G61:G72" si="11">H61+I61</f>
        <v>37000</v>
      </c>
      <c r="H61" s="26">
        <v>37000</v>
      </c>
      <c r="I61" s="25">
        <v>0</v>
      </c>
      <c r="J61" s="26">
        <v>0</v>
      </c>
      <c r="K61" s="17"/>
    </row>
    <row r="62" spans="1:1025" s="95" customFormat="1" ht="28.5" customHeight="1" x14ac:dyDescent="0.25">
      <c r="A62" s="3"/>
      <c r="B62" s="3">
        <v>8000</v>
      </c>
      <c r="C62" s="96"/>
      <c r="D62" s="20" t="s">
        <v>195</v>
      </c>
      <c r="E62" s="20"/>
      <c r="F62" s="100"/>
      <c r="G62" s="21">
        <f>G64+G68+G72+G63+G71</f>
        <v>1192529</v>
      </c>
      <c r="H62" s="21">
        <f t="shared" ref="H62:J62" si="12">H64+H68+H72+H63+H71</f>
        <v>777529</v>
      </c>
      <c r="I62" s="21">
        <f t="shared" si="12"/>
        <v>415000</v>
      </c>
      <c r="J62" s="21">
        <f t="shared" si="12"/>
        <v>400000</v>
      </c>
      <c r="K62" s="86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  <c r="IS62" s="87"/>
      <c r="IT62" s="87"/>
      <c r="IU62" s="87"/>
      <c r="IV62" s="87"/>
      <c r="IW62" s="87"/>
      <c r="IX62" s="87"/>
      <c r="IY62" s="87"/>
      <c r="IZ62" s="87"/>
      <c r="JA62" s="87"/>
      <c r="JB62" s="87"/>
      <c r="JC62" s="87"/>
      <c r="JD62" s="87"/>
      <c r="JE62" s="87"/>
      <c r="JF62" s="87"/>
      <c r="JG62" s="87"/>
      <c r="JH62" s="87"/>
      <c r="JI62" s="87"/>
      <c r="JJ62" s="87"/>
      <c r="JK62" s="87"/>
      <c r="JL62" s="87"/>
      <c r="JM62" s="87"/>
      <c r="JN62" s="87"/>
      <c r="JO62" s="87"/>
      <c r="JP62" s="87"/>
      <c r="JQ62" s="87"/>
      <c r="JR62" s="87"/>
      <c r="JS62" s="87"/>
      <c r="JT62" s="87"/>
      <c r="JU62" s="87"/>
      <c r="JV62" s="87"/>
      <c r="JW62" s="87"/>
      <c r="JX62" s="87"/>
      <c r="JY62" s="87"/>
      <c r="JZ62" s="87"/>
      <c r="KA62" s="87"/>
      <c r="KB62" s="87"/>
      <c r="KC62" s="87"/>
      <c r="KD62" s="87"/>
      <c r="KE62" s="87"/>
      <c r="KF62" s="87"/>
      <c r="KG62" s="87"/>
      <c r="KH62" s="87"/>
      <c r="KI62" s="87"/>
      <c r="KJ62" s="87"/>
      <c r="KK62" s="87"/>
      <c r="KL62" s="87"/>
      <c r="KM62" s="87"/>
      <c r="KN62" s="87"/>
      <c r="KO62" s="87"/>
      <c r="KP62" s="87"/>
      <c r="KQ62" s="87"/>
      <c r="KR62" s="87"/>
      <c r="KS62" s="87"/>
      <c r="KT62" s="87"/>
      <c r="KU62" s="87"/>
      <c r="KV62" s="87"/>
      <c r="KW62" s="87"/>
      <c r="KX62" s="87"/>
      <c r="KY62" s="87"/>
      <c r="KZ62" s="87"/>
      <c r="LA62" s="87"/>
      <c r="LB62" s="87"/>
      <c r="LC62" s="87"/>
      <c r="LD62" s="87"/>
      <c r="LE62" s="87"/>
      <c r="LF62" s="87"/>
      <c r="LG62" s="87"/>
      <c r="LH62" s="87"/>
      <c r="LI62" s="87"/>
      <c r="LJ62" s="87"/>
      <c r="LK62" s="87"/>
      <c r="LL62" s="87"/>
      <c r="LM62" s="87"/>
      <c r="LN62" s="87"/>
      <c r="LO62" s="87"/>
      <c r="LP62" s="87"/>
      <c r="LQ62" s="87"/>
      <c r="LR62" s="87"/>
      <c r="LS62" s="87"/>
      <c r="LT62" s="87"/>
      <c r="LU62" s="87"/>
      <c r="LV62" s="87"/>
      <c r="LW62" s="87"/>
      <c r="LX62" s="87"/>
      <c r="LY62" s="87"/>
      <c r="LZ62" s="87"/>
      <c r="MA62" s="87"/>
      <c r="MB62" s="87"/>
      <c r="MC62" s="87"/>
      <c r="MD62" s="87"/>
      <c r="ME62" s="87"/>
      <c r="MF62" s="87"/>
      <c r="MG62" s="87"/>
      <c r="MH62" s="87"/>
      <c r="MI62" s="87"/>
      <c r="MJ62" s="87"/>
      <c r="MK62" s="87"/>
      <c r="ML62" s="87"/>
      <c r="MM62" s="87"/>
      <c r="MN62" s="87"/>
      <c r="MO62" s="87"/>
      <c r="MP62" s="87"/>
      <c r="MQ62" s="87"/>
      <c r="MR62" s="87"/>
      <c r="MS62" s="87"/>
      <c r="MT62" s="87"/>
      <c r="MU62" s="87"/>
      <c r="MV62" s="87"/>
      <c r="MW62" s="87"/>
      <c r="MX62" s="87"/>
      <c r="MY62" s="87"/>
      <c r="MZ62" s="87"/>
      <c r="NA62" s="87"/>
      <c r="NB62" s="87"/>
      <c r="NC62" s="87"/>
      <c r="ND62" s="87"/>
      <c r="NE62" s="87"/>
      <c r="NF62" s="87"/>
      <c r="NG62" s="87"/>
      <c r="NH62" s="87"/>
      <c r="NI62" s="87"/>
      <c r="NJ62" s="87"/>
      <c r="NK62" s="87"/>
      <c r="NL62" s="87"/>
      <c r="NM62" s="87"/>
      <c r="NN62" s="87"/>
      <c r="NO62" s="87"/>
      <c r="NP62" s="87"/>
      <c r="NQ62" s="87"/>
      <c r="NR62" s="87"/>
      <c r="NS62" s="87"/>
      <c r="NT62" s="87"/>
      <c r="NU62" s="87"/>
      <c r="NV62" s="87"/>
      <c r="NW62" s="87"/>
      <c r="NX62" s="87"/>
      <c r="NY62" s="87"/>
      <c r="NZ62" s="87"/>
      <c r="OA62" s="87"/>
      <c r="OB62" s="87"/>
      <c r="OC62" s="87"/>
      <c r="OD62" s="87"/>
      <c r="OE62" s="87"/>
      <c r="OF62" s="87"/>
      <c r="OG62" s="87"/>
      <c r="OH62" s="87"/>
      <c r="OI62" s="87"/>
      <c r="OJ62" s="87"/>
      <c r="OK62" s="87"/>
      <c r="OL62" s="87"/>
      <c r="OM62" s="87"/>
      <c r="ON62" s="87"/>
      <c r="OO62" s="87"/>
      <c r="OP62" s="87"/>
      <c r="OQ62" s="87"/>
      <c r="OR62" s="87"/>
      <c r="OS62" s="87"/>
      <c r="OT62" s="87"/>
      <c r="OU62" s="87"/>
      <c r="OV62" s="87"/>
      <c r="OW62" s="87"/>
      <c r="OX62" s="87"/>
      <c r="OY62" s="87"/>
      <c r="OZ62" s="87"/>
      <c r="PA62" s="87"/>
      <c r="PB62" s="87"/>
      <c r="PC62" s="87"/>
      <c r="PD62" s="87"/>
      <c r="PE62" s="87"/>
      <c r="PF62" s="87"/>
      <c r="PG62" s="87"/>
      <c r="PH62" s="87"/>
      <c r="PI62" s="87"/>
      <c r="PJ62" s="87"/>
      <c r="PK62" s="87"/>
      <c r="PL62" s="87"/>
      <c r="PM62" s="87"/>
      <c r="PN62" s="87"/>
      <c r="PO62" s="87"/>
      <c r="PP62" s="87"/>
      <c r="PQ62" s="87"/>
      <c r="PR62" s="87"/>
      <c r="PS62" s="87"/>
      <c r="PT62" s="87"/>
      <c r="PU62" s="87"/>
      <c r="PV62" s="87"/>
      <c r="PW62" s="87"/>
      <c r="PX62" s="87"/>
      <c r="PY62" s="87"/>
      <c r="PZ62" s="87"/>
      <c r="QA62" s="87"/>
      <c r="QB62" s="87"/>
      <c r="QC62" s="87"/>
      <c r="QD62" s="87"/>
      <c r="QE62" s="87"/>
      <c r="QF62" s="87"/>
      <c r="QG62" s="87"/>
      <c r="QH62" s="87"/>
      <c r="QI62" s="87"/>
      <c r="QJ62" s="87"/>
      <c r="QK62" s="87"/>
      <c r="QL62" s="87"/>
      <c r="QM62" s="87"/>
      <c r="QN62" s="87"/>
      <c r="QO62" s="87"/>
      <c r="QP62" s="87"/>
      <c r="QQ62" s="87"/>
      <c r="QR62" s="87"/>
      <c r="QS62" s="87"/>
      <c r="QT62" s="87"/>
      <c r="QU62" s="87"/>
      <c r="QV62" s="87"/>
      <c r="QW62" s="87"/>
      <c r="QX62" s="87"/>
      <c r="QY62" s="87"/>
      <c r="QZ62" s="87"/>
      <c r="RA62" s="87"/>
      <c r="RB62" s="87"/>
      <c r="RC62" s="87"/>
      <c r="RD62" s="87"/>
      <c r="RE62" s="87"/>
      <c r="RF62" s="87"/>
      <c r="RG62" s="87"/>
      <c r="RH62" s="87"/>
      <c r="RI62" s="87"/>
      <c r="RJ62" s="87"/>
      <c r="RK62" s="87"/>
      <c r="RL62" s="87"/>
      <c r="RM62" s="87"/>
      <c r="RN62" s="87"/>
      <c r="RO62" s="87"/>
      <c r="RP62" s="87"/>
      <c r="RQ62" s="87"/>
      <c r="RR62" s="87"/>
      <c r="RS62" s="87"/>
      <c r="RT62" s="87"/>
      <c r="RU62" s="87"/>
      <c r="RV62" s="87"/>
      <c r="RW62" s="87"/>
      <c r="RX62" s="87"/>
      <c r="RY62" s="87"/>
      <c r="RZ62" s="87"/>
      <c r="SA62" s="87"/>
      <c r="SB62" s="87"/>
      <c r="SC62" s="87"/>
      <c r="SD62" s="87"/>
      <c r="SE62" s="87"/>
      <c r="SF62" s="87"/>
      <c r="SG62" s="87"/>
      <c r="SH62" s="87"/>
      <c r="SI62" s="87"/>
      <c r="SJ62" s="87"/>
      <c r="SK62" s="87"/>
      <c r="SL62" s="87"/>
      <c r="SM62" s="87"/>
      <c r="SN62" s="87"/>
      <c r="SO62" s="87"/>
      <c r="SP62" s="87"/>
      <c r="SQ62" s="87"/>
      <c r="SR62" s="87"/>
      <c r="SS62" s="87"/>
      <c r="ST62" s="87"/>
      <c r="SU62" s="87"/>
      <c r="SV62" s="87"/>
      <c r="SW62" s="87"/>
      <c r="SX62" s="87"/>
      <c r="SY62" s="87"/>
      <c r="SZ62" s="87"/>
      <c r="TA62" s="87"/>
      <c r="TB62" s="87"/>
      <c r="TC62" s="87"/>
      <c r="TD62" s="87"/>
      <c r="TE62" s="87"/>
      <c r="TF62" s="87"/>
      <c r="TG62" s="87"/>
      <c r="TH62" s="87"/>
      <c r="TI62" s="87"/>
      <c r="TJ62" s="87"/>
      <c r="TK62" s="87"/>
      <c r="TL62" s="87"/>
      <c r="TM62" s="87"/>
      <c r="TN62" s="87"/>
      <c r="TO62" s="87"/>
      <c r="TP62" s="87"/>
      <c r="TQ62" s="87"/>
      <c r="TR62" s="87"/>
      <c r="TS62" s="87"/>
      <c r="TT62" s="87"/>
      <c r="TU62" s="87"/>
      <c r="TV62" s="87"/>
      <c r="TW62" s="87"/>
      <c r="TX62" s="87"/>
      <c r="TY62" s="87"/>
      <c r="TZ62" s="87"/>
      <c r="UA62" s="87"/>
      <c r="UB62" s="87"/>
      <c r="UC62" s="87"/>
      <c r="UD62" s="87"/>
      <c r="UE62" s="87"/>
      <c r="UF62" s="87"/>
      <c r="UG62" s="87"/>
      <c r="UH62" s="87"/>
      <c r="UI62" s="87"/>
      <c r="UJ62" s="87"/>
      <c r="UK62" s="87"/>
      <c r="UL62" s="87"/>
      <c r="UM62" s="87"/>
      <c r="UN62" s="87"/>
      <c r="UO62" s="87"/>
      <c r="UP62" s="87"/>
      <c r="UQ62" s="87"/>
      <c r="UR62" s="87"/>
      <c r="US62" s="87"/>
      <c r="UT62" s="87"/>
      <c r="UU62" s="87"/>
      <c r="UV62" s="87"/>
      <c r="UW62" s="87"/>
      <c r="UX62" s="87"/>
      <c r="UY62" s="87"/>
      <c r="UZ62" s="87"/>
      <c r="VA62" s="87"/>
      <c r="VB62" s="87"/>
      <c r="VC62" s="87"/>
      <c r="VD62" s="87"/>
      <c r="VE62" s="87"/>
      <c r="VF62" s="87"/>
      <c r="VG62" s="87"/>
      <c r="VH62" s="87"/>
      <c r="VI62" s="87"/>
      <c r="VJ62" s="87"/>
      <c r="VK62" s="87"/>
      <c r="VL62" s="87"/>
      <c r="VM62" s="87"/>
      <c r="VN62" s="87"/>
      <c r="VO62" s="87"/>
      <c r="VP62" s="87"/>
      <c r="VQ62" s="87"/>
      <c r="VR62" s="87"/>
      <c r="VS62" s="87"/>
      <c r="VT62" s="87"/>
      <c r="VU62" s="87"/>
      <c r="VV62" s="87"/>
      <c r="VW62" s="87"/>
      <c r="VX62" s="87"/>
      <c r="VY62" s="87"/>
      <c r="VZ62" s="87"/>
      <c r="WA62" s="87"/>
      <c r="WB62" s="87"/>
      <c r="WC62" s="87"/>
      <c r="WD62" s="87"/>
      <c r="WE62" s="87"/>
      <c r="WF62" s="87"/>
      <c r="WG62" s="87"/>
      <c r="WH62" s="87"/>
      <c r="WI62" s="87"/>
      <c r="WJ62" s="87"/>
      <c r="WK62" s="87"/>
      <c r="WL62" s="87"/>
      <c r="WM62" s="87"/>
      <c r="WN62" s="87"/>
      <c r="WO62" s="87"/>
      <c r="WP62" s="87"/>
      <c r="WQ62" s="87"/>
      <c r="WR62" s="87"/>
      <c r="WS62" s="87"/>
      <c r="WT62" s="87"/>
      <c r="WU62" s="87"/>
      <c r="WV62" s="87"/>
      <c r="WW62" s="87"/>
      <c r="WX62" s="87"/>
      <c r="WY62" s="87"/>
      <c r="WZ62" s="87"/>
      <c r="XA62" s="87"/>
      <c r="XB62" s="87"/>
      <c r="XC62" s="87"/>
      <c r="XD62" s="87"/>
      <c r="XE62" s="87"/>
      <c r="XF62" s="87"/>
      <c r="XG62" s="87"/>
      <c r="XH62" s="87"/>
      <c r="XI62" s="87"/>
      <c r="XJ62" s="87"/>
      <c r="XK62" s="87"/>
      <c r="XL62" s="87"/>
      <c r="XM62" s="87"/>
      <c r="XN62" s="87"/>
      <c r="XO62" s="87"/>
      <c r="XP62" s="87"/>
      <c r="XQ62" s="87"/>
      <c r="XR62" s="87"/>
      <c r="XS62" s="87"/>
      <c r="XT62" s="87"/>
      <c r="XU62" s="87"/>
      <c r="XV62" s="87"/>
      <c r="XW62" s="87"/>
      <c r="XX62" s="87"/>
      <c r="XY62" s="87"/>
      <c r="XZ62" s="87"/>
      <c r="YA62" s="87"/>
      <c r="YB62" s="87"/>
      <c r="YC62" s="87"/>
      <c r="YD62" s="87"/>
      <c r="YE62" s="87"/>
      <c r="YF62" s="87"/>
      <c r="YG62" s="87"/>
      <c r="YH62" s="87"/>
      <c r="YI62" s="87"/>
      <c r="YJ62" s="87"/>
      <c r="YK62" s="87"/>
      <c r="YL62" s="87"/>
      <c r="YM62" s="87"/>
      <c r="YN62" s="87"/>
      <c r="YO62" s="87"/>
      <c r="YP62" s="87"/>
      <c r="YQ62" s="87"/>
      <c r="YR62" s="87"/>
      <c r="YS62" s="87"/>
      <c r="YT62" s="87"/>
      <c r="YU62" s="87"/>
      <c r="YV62" s="87"/>
      <c r="YW62" s="87"/>
      <c r="YX62" s="87"/>
      <c r="YY62" s="87"/>
      <c r="YZ62" s="87"/>
      <c r="ZA62" s="87"/>
      <c r="ZB62" s="87"/>
      <c r="ZC62" s="87"/>
      <c r="ZD62" s="87"/>
      <c r="ZE62" s="87"/>
      <c r="ZF62" s="87"/>
      <c r="ZG62" s="87"/>
      <c r="ZH62" s="87"/>
      <c r="ZI62" s="87"/>
      <c r="ZJ62" s="87"/>
      <c r="ZK62" s="87"/>
      <c r="ZL62" s="87"/>
      <c r="ZM62" s="87"/>
      <c r="ZN62" s="87"/>
      <c r="ZO62" s="87"/>
      <c r="ZP62" s="87"/>
      <c r="ZQ62" s="87"/>
      <c r="ZR62" s="87"/>
      <c r="ZS62" s="87"/>
      <c r="ZT62" s="87"/>
      <c r="ZU62" s="87"/>
      <c r="ZV62" s="87"/>
      <c r="ZW62" s="87"/>
      <c r="ZX62" s="87"/>
      <c r="ZY62" s="87"/>
      <c r="ZZ62" s="87"/>
      <c r="AAA62" s="87"/>
      <c r="AAB62" s="87"/>
      <c r="AAC62" s="87"/>
      <c r="AAD62" s="87"/>
      <c r="AAE62" s="87"/>
      <c r="AAF62" s="87"/>
      <c r="AAG62" s="87"/>
      <c r="AAH62" s="87"/>
      <c r="AAI62" s="87"/>
      <c r="AAJ62" s="87"/>
      <c r="AAK62" s="87"/>
      <c r="AAL62" s="87"/>
      <c r="AAM62" s="87"/>
      <c r="AAN62" s="87"/>
      <c r="AAO62" s="87"/>
      <c r="AAP62" s="87"/>
      <c r="AAQ62" s="87"/>
      <c r="AAR62" s="87"/>
      <c r="AAS62" s="87"/>
      <c r="AAT62" s="87"/>
      <c r="AAU62" s="87"/>
      <c r="AAV62" s="87"/>
      <c r="AAW62" s="87"/>
      <c r="AAX62" s="87"/>
      <c r="AAY62" s="87"/>
      <c r="AAZ62" s="87"/>
      <c r="ABA62" s="87"/>
      <c r="ABB62" s="87"/>
      <c r="ABC62" s="87"/>
      <c r="ABD62" s="87"/>
      <c r="ABE62" s="87"/>
      <c r="ABF62" s="87"/>
      <c r="ABG62" s="87"/>
      <c r="ABH62" s="87"/>
      <c r="ABI62" s="87"/>
      <c r="ABJ62" s="87"/>
      <c r="ABK62" s="87"/>
      <c r="ABL62" s="87"/>
      <c r="ABM62" s="87"/>
      <c r="ABN62" s="87"/>
      <c r="ABO62" s="87"/>
      <c r="ABP62" s="87"/>
      <c r="ABQ62" s="87"/>
      <c r="ABR62" s="87"/>
      <c r="ABS62" s="87"/>
      <c r="ABT62" s="87"/>
      <c r="ABU62" s="87"/>
      <c r="ABV62" s="87"/>
      <c r="ABW62" s="87"/>
      <c r="ABX62" s="87"/>
      <c r="ABY62" s="87"/>
      <c r="ABZ62" s="87"/>
      <c r="ACA62" s="87"/>
      <c r="ACB62" s="87"/>
      <c r="ACC62" s="87"/>
      <c r="ACD62" s="87"/>
      <c r="ACE62" s="87"/>
      <c r="ACF62" s="87"/>
      <c r="ACG62" s="87"/>
      <c r="ACH62" s="87"/>
      <c r="ACI62" s="87"/>
      <c r="ACJ62" s="87"/>
      <c r="ACK62" s="87"/>
      <c r="ACL62" s="87"/>
      <c r="ACM62" s="87"/>
      <c r="ACN62" s="87"/>
      <c r="ACO62" s="87"/>
      <c r="ACP62" s="87"/>
      <c r="ACQ62" s="87"/>
      <c r="ACR62" s="87"/>
      <c r="ACS62" s="87"/>
      <c r="ACT62" s="87"/>
      <c r="ACU62" s="87"/>
      <c r="ACV62" s="87"/>
      <c r="ACW62" s="87"/>
      <c r="ACX62" s="87"/>
      <c r="ACY62" s="87"/>
      <c r="ACZ62" s="87"/>
      <c r="ADA62" s="87"/>
      <c r="ADB62" s="87"/>
      <c r="ADC62" s="87"/>
      <c r="ADD62" s="87"/>
      <c r="ADE62" s="87"/>
      <c r="ADF62" s="87"/>
      <c r="ADG62" s="87"/>
      <c r="ADH62" s="87"/>
      <c r="ADI62" s="87"/>
      <c r="ADJ62" s="87"/>
      <c r="ADK62" s="87"/>
      <c r="ADL62" s="87"/>
      <c r="ADM62" s="87"/>
      <c r="ADN62" s="87"/>
      <c r="ADO62" s="87"/>
      <c r="ADP62" s="87"/>
      <c r="ADQ62" s="87"/>
      <c r="ADR62" s="87"/>
      <c r="ADS62" s="87"/>
      <c r="ADT62" s="87"/>
      <c r="ADU62" s="87"/>
      <c r="ADV62" s="87"/>
      <c r="ADW62" s="87"/>
      <c r="ADX62" s="87"/>
      <c r="ADY62" s="87"/>
      <c r="ADZ62" s="87"/>
      <c r="AEA62" s="87"/>
      <c r="AEB62" s="87"/>
      <c r="AEC62" s="87"/>
      <c r="AED62" s="87"/>
      <c r="AEE62" s="87"/>
      <c r="AEF62" s="87"/>
      <c r="AEG62" s="87"/>
      <c r="AEH62" s="87"/>
      <c r="AEI62" s="87"/>
      <c r="AEJ62" s="87"/>
      <c r="AEK62" s="87"/>
      <c r="AEL62" s="87"/>
      <c r="AEM62" s="87"/>
      <c r="AEN62" s="87"/>
      <c r="AEO62" s="87"/>
      <c r="AEP62" s="87"/>
      <c r="AEQ62" s="87"/>
      <c r="AER62" s="87"/>
      <c r="AES62" s="87"/>
      <c r="AET62" s="87"/>
      <c r="AEU62" s="87"/>
      <c r="AEV62" s="87"/>
      <c r="AEW62" s="87"/>
      <c r="AEX62" s="87"/>
      <c r="AEY62" s="87"/>
      <c r="AEZ62" s="87"/>
      <c r="AFA62" s="87"/>
      <c r="AFB62" s="87"/>
      <c r="AFC62" s="87"/>
      <c r="AFD62" s="87"/>
      <c r="AFE62" s="87"/>
      <c r="AFF62" s="87"/>
      <c r="AFG62" s="87"/>
      <c r="AFH62" s="87"/>
      <c r="AFI62" s="87"/>
      <c r="AFJ62" s="87"/>
      <c r="AFK62" s="87"/>
      <c r="AFL62" s="87"/>
      <c r="AFM62" s="87"/>
      <c r="AFN62" s="87"/>
      <c r="AFO62" s="87"/>
      <c r="AFP62" s="87"/>
      <c r="AFQ62" s="87"/>
      <c r="AFR62" s="87"/>
      <c r="AFS62" s="87"/>
      <c r="AFT62" s="87"/>
      <c r="AFU62" s="87"/>
      <c r="AFV62" s="87"/>
      <c r="AFW62" s="87"/>
      <c r="AFX62" s="87"/>
      <c r="AFY62" s="87"/>
      <c r="AFZ62" s="87"/>
      <c r="AGA62" s="87"/>
      <c r="AGB62" s="87"/>
      <c r="AGC62" s="87"/>
      <c r="AGD62" s="87"/>
      <c r="AGE62" s="87"/>
      <c r="AGF62" s="87"/>
      <c r="AGG62" s="87"/>
      <c r="AGH62" s="87"/>
      <c r="AGI62" s="87"/>
      <c r="AGJ62" s="87"/>
      <c r="AGK62" s="87"/>
      <c r="AGL62" s="87"/>
      <c r="AGM62" s="87"/>
      <c r="AGN62" s="87"/>
      <c r="AGO62" s="87"/>
      <c r="AGP62" s="87"/>
      <c r="AGQ62" s="87"/>
      <c r="AGR62" s="87"/>
      <c r="AGS62" s="87"/>
      <c r="AGT62" s="87"/>
      <c r="AGU62" s="87"/>
      <c r="AGV62" s="87"/>
      <c r="AGW62" s="87"/>
      <c r="AGX62" s="87"/>
      <c r="AGY62" s="87"/>
      <c r="AGZ62" s="87"/>
      <c r="AHA62" s="87"/>
      <c r="AHB62" s="87"/>
      <c r="AHC62" s="87"/>
      <c r="AHD62" s="87"/>
      <c r="AHE62" s="87"/>
      <c r="AHF62" s="87"/>
      <c r="AHG62" s="87"/>
      <c r="AHH62" s="87"/>
      <c r="AHI62" s="87"/>
      <c r="AHJ62" s="87"/>
      <c r="AHK62" s="87"/>
      <c r="AHL62" s="87"/>
      <c r="AHM62" s="87"/>
      <c r="AHN62" s="87"/>
      <c r="AHO62" s="87"/>
      <c r="AHP62" s="87"/>
      <c r="AHQ62" s="87"/>
      <c r="AHR62" s="87"/>
      <c r="AHS62" s="87"/>
      <c r="AHT62" s="87"/>
      <c r="AHU62" s="87"/>
      <c r="AHV62" s="87"/>
      <c r="AHW62" s="87"/>
      <c r="AHX62" s="87"/>
      <c r="AHY62" s="87"/>
      <c r="AHZ62" s="87"/>
      <c r="AIA62" s="87"/>
      <c r="AIB62" s="87"/>
      <c r="AIC62" s="87"/>
      <c r="AID62" s="87"/>
      <c r="AIE62" s="87"/>
      <c r="AIF62" s="87"/>
      <c r="AIG62" s="87"/>
      <c r="AIH62" s="87"/>
      <c r="AII62" s="87"/>
      <c r="AIJ62" s="87"/>
      <c r="AIK62" s="87"/>
      <c r="AIL62" s="87"/>
      <c r="AIM62" s="87"/>
      <c r="AIN62" s="87"/>
      <c r="AIO62" s="87"/>
      <c r="AIP62" s="87"/>
      <c r="AIQ62" s="87"/>
      <c r="AIR62" s="87"/>
      <c r="AIS62" s="87"/>
      <c r="AIT62" s="87"/>
      <c r="AIU62" s="87"/>
      <c r="AIV62" s="87"/>
      <c r="AIW62" s="87"/>
      <c r="AIX62" s="87"/>
      <c r="AIY62" s="87"/>
      <c r="AIZ62" s="87"/>
      <c r="AJA62" s="87"/>
      <c r="AJB62" s="87"/>
      <c r="AJC62" s="87"/>
      <c r="AJD62" s="87"/>
      <c r="AJE62" s="87"/>
      <c r="AJF62" s="87"/>
      <c r="AJG62" s="87"/>
      <c r="AJH62" s="87"/>
      <c r="AJI62" s="87"/>
      <c r="AJJ62" s="87"/>
      <c r="AJK62" s="87"/>
      <c r="AJL62" s="87"/>
      <c r="AJM62" s="87"/>
      <c r="AJN62" s="87"/>
      <c r="AJO62" s="87"/>
      <c r="AJP62" s="87"/>
      <c r="AJQ62" s="87"/>
      <c r="AJR62" s="87"/>
      <c r="AJS62" s="87"/>
      <c r="AJT62" s="87"/>
      <c r="AJU62" s="87"/>
      <c r="AJV62" s="87"/>
      <c r="AJW62" s="87"/>
      <c r="AJX62" s="87"/>
      <c r="AJY62" s="87"/>
      <c r="AJZ62" s="87"/>
      <c r="AKA62" s="87"/>
      <c r="AKB62" s="87"/>
      <c r="AKC62" s="87"/>
      <c r="AKD62" s="87"/>
      <c r="AKE62" s="87"/>
      <c r="AKF62" s="87"/>
      <c r="AKG62" s="87"/>
      <c r="AKH62" s="87"/>
      <c r="AKI62" s="87"/>
      <c r="AKJ62" s="87"/>
      <c r="AKK62" s="87"/>
      <c r="AKL62" s="87"/>
      <c r="AKM62" s="87"/>
      <c r="AKN62" s="87"/>
      <c r="AKO62" s="87"/>
      <c r="AKP62" s="87"/>
      <c r="AKQ62" s="87"/>
      <c r="AKR62" s="87"/>
      <c r="AKS62" s="87"/>
      <c r="AKT62" s="87"/>
      <c r="AKU62" s="87"/>
      <c r="AKV62" s="87"/>
      <c r="AKW62" s="87"/>
      <c r="AKX62" s="87"/>
      <c r="AKY62" s="87"/>
      <c r="AKZ62" s="87"/>
      <c r="ALA62" s="87"/>
      <c r="ALB62" s="87"/>
      <c r="ALC62" s="87"/>
      <c r="ALD62" s="87"/>
      <c r="ALE62" s="87"/>
      <c r="ALF62" s="87"/>
      <c r="ALG62" s="87"/>
      <c r="ALH62" s="87"/>
      <c r="ALI62" s="87"/>
      <c r="ALJ62" s="87"/>
      <c r="ALK62" s="87"/>
      <c r="ALL62" s="87"/>
      <c r="ALM62" s="87"/>
      <c r="ALN62" s="87"/>
      <c r="ALO62" s="87"/>
      <c r="ALP62" s="87"/>
      <c r="ALQ62" s="87"/>
      <c r="ALR62" s="87"/>
      <c r="ALS62" s="87"/>
      <c r="ALT62" s="87"/>
      <c r="ALU62" s="87"/>
      <c r="ALV62" s="87"/>
      <c r="ALW62" s="87"/>
      <c r="ALX62" s="87"/>
      <c r="ALY62" s="87"/>
      <c r="ALZ62" s="87"/>
      <c r="AMA62" s="87"/>
      <c r="AMB62" s="87"/>
      <c r="AMC62" s="87"/>
      <c r="AMD62" s="87"/>
      <c r="AME62" s="87"/>
      <c r="AMF62" s="87"/>
      <c r="AMG62" s="87"/>
      <c r="AMH62" s="87"/>
      <c r="AMI62" s="87"/>
      <c r="AMJ62" s="87"/>
      <c r="AMK62" s="87"/>
    </row>
    <row r="63" spans="1:1025" s="95" customFormat="1" ht="42.75" customHeight="1" x14ac:dyDescent="0.25">
      <c r="A63" s="108" t="s">
        <v>197</v>
      </c>
      <c r="B63" s="108" t="s">
        <v>198</v>
      </c>
      <c r="C63" s="108" t="s">
        <v>140</v>
      </c>
      <c r="D63" s="111" t="s">
        <v>199</v>
      </c>
      <c r="E63" s="105" t="s">
        <v>204</v>
      </c>
      <c r="F63" s="105" t="s">
        <v>205</v>
      </c>
      <c r="G63" s="21">
        <f t="shared" ref="G63" si="13">H63+I63</f>
        <v>20000</v>
      </c>
      <c r="H63" s="26">
        <f>600000-600000+20000</f>
        <v>20000</v>
      </c>
      <c r="I63" s="26">
        <v>0</v>
      </c>
      <c r="J63" s="26">
        <f>J64+J70</f>
        <v>0</v>
      </c>
      <c r="K63" s="86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7"/>
      <c r="IM63" s="87"/>
      <c r="IN63" s="87"/>
      <c r="IO63" s="87"/>
      <c r="IP63" s="87"/>
      <c r="IQ63" s="87"/>
      <c r="IR63" s="87"/>
      <c r="IS63" s="87"/>
      <c r="IT63" s="87"/>
      <c r="IU63" s="87"/>
      <c r="IV63" s="87"/>
      <c r="IW63" s="87"/>
      <c r="IX63" s="87"/>
      <c r="IY63" s="87"/>
      <c r="IZ63" s="87"/>
      <c r="JA63" s="87"/>
      <c r="JB63" s="87"/>
      <c r="JC63" s="87"/>
      <c r="JD63" s="87"/>
      <c r="JE63" s="87"/>
      <c r="JF63" s="87"/>
      <c r="JG63" s="87"/>
      <c r="JH63" s="87"/>
      <c r="JI63" s="87"/>
      <c r="JJ63" s="87"/>
      <c r="JK63" s="87"/>
      <c r="JL63" s="87"/>
      <c r="JM63" s="87"/>
      <c r="JN63" s="87"/>
      <c r="JO63" s="87"/>
      <c r="JP63" s="87"/>
      <c r="JQ63" s="87"/>
      <c r="JR63" s="87"/>
      <c r="JS63" s="87"/>
      <c r="JT63" s="87"/>
      <c r="JU63" s="87"/>
      <c r="JV63" s="87"/>
      <c r="JW63" s="87"/>
      <c r="JX63" s="87"/>
      <c r="JY63" s="87"/>
      <c r="JZ63" s="87"/>
      <c r="KA63" s="87"/>
      <c r="KB63" s="87"/>
      <c r="KC63" s="87"/>
      <c r="KD63" s="87"/>
      <c r="KE63" s="87"/>
      <c r="KF63" s="87"/>
      <c r="KG63" s="87"/>
      <c r="KH63" s="87"/>
      <c r="KI63" s="87"/>
      <c r="KJ63" s="87"/>
      <c r="KK63" s="87"/>
      <c r="KL63" s="87"/>
      <c r="KM63" s="87"/>
      <c r="KN63" s="87"/>
      <c r="KO63" s="87"/>
      <c r="KP63" s="87"/>
      <c r="KQ63" s="87"/>
      <c r="KR63" s="87"/>
      <c r="KS63" s="87"/>
      <c r="KT63" s="87"/>
      <c r="KU63" s="87"/>
      <c r="KV63" s="87"/>
      <c r="KW63" s="87"/>
      <c r="KX63" s="87"/>
      <c r="KY63" s="87"/>
      <c r="KZ63" s="87"/>
      <c r="LA63" s="87"/>
      <c r="LB63" s="87"/>
      <c r="LC63" s="87"/>
      <c r="LD63" s="87"/>
      <c r="LE63" s="87"/>
      <c r="LF63" s="87"/>
      <c r="LG63" s="87"/>
      <c r="LH63" s="87"/>
      <c r="LI63" s="87"/>
      <c r="LJ63" s="87"/>
      <c r="LK63" s="87"/>
      <c r="LL63" s="87"/>
      <c r="LM63" s="87"/>
      <c r="LN63" s="87"/>
      <c r="LO63" s="87"/>
      <c r="LP63" s="87"/>
      <c r="LQ63" s="87"/>
      <c r="LR63" s="87"/>
      <c r="LS63" s="87"/>
      <c r="LT63" s="87"/>
      <c r="LU63" s="87"/>
      <c r="LV63" s="87"/>
      <c r="LW63" s="87"/>
      <c r="LX63" s="87"/>
      <c r="LY63" s="87"/>
      <c r="LZ63" s="87"/>
      <c r="MA63" s="87"/>
      <c r="MB63" s="87"/>
      <c r="MC63" s="87"/>
      <c r="MD63" s="87"/>
      <c r="ME63" s="87"/>
      <c r="MF63" s="87"/>
      <c r="MG63" s="87"/>
      <c r="MH63" s="87"/>
      <c r="MI63" s="87"/>
      <c r="MJ63" s="87"/>
      <c r="MK63" s="87"/>
      <c r="ML63" s="87"/>
      <c r="MM63" s="87"/>
      <c r="MN63" s="87"/>
      <c r="MO63" s="87"/>
      <c r="MP63" s="87"/>
      <c r="MQ63" s="87"/>
      <c r="MR63" s="87"/>
      <c r="MS63" s="87"/>
      <c r="MT63" s="87"/>
      <c r="MU63" s="87"/>
      <c r="MV63" s="87"/>
      <c r="MW63" s="87"/>
      <c r="MX63" s="87"/>
      <c r="MY63" s="87"/>
      <c r="MZ63" s="87"/>
      <c r="NA63" s="87"/>
      <c r="NB63" s="87"/>
      <c r="NC63" s="87"/>
      <c r="ND63" s="87"/>
      <c r="NE63" s="87"/>
      <c r="NF63" s="87"/>
      <c r="NG63" s="87"/>
      <c r="NH63" s="87"/>
      <c r="NI63" s="87"/>
      <c r="NJ63" s="87"/>
      <c r="NK63" s="87"/>
      <c r="NL63" s="87"/>
      <c r="NM63" s="87"/>
      <c r="NN63" s="87"/>
      <c r="NO63" s="87"/>
      <c r="NP63" s="87"/>
      <c r="NQ63" s="87"/>
      <c r="NR63" s="87"/>
      <c r="NS63" s="87"/>
      <c r="NT63" s="87"/>
      <c r="NU63" s="87"/>
      <c r="NV63" s="87"/>
      <c r="NW63" s="87"/>
      <c r="NX63" s="87"/>
      <c r="NY63" s="87"/>
      <c r="NZ63" s="87"/>
      <c r="OA63" s="87"/>
      <c r="OB63" s="87"/>
      <c r="OC63" s="87"/>
      <c r="OD63" s="87"/>
      <c r="OE63" s="87"/>
      <c r="OF63" s="87"/>
      <c r="OG63" s="87"/>
      <c r="OH63" s="87"/>
      <c r="OI63" s="87"/>
      <c r="OJ63" s="87"/>
      <c r="OK63" s="87"/>
      <c r="OL63" s="87"/>
      <c r="OM63" s="87"/>
      <c r="ON63" s="87"/>
      <c r="OO63" s="87"/>
      <c r="OP63" s="87"/>
      <c r="OQ63" s="87"/>
      <c r="OR63" s="87"/>
      <c r="OS63" s="87"/>
      <c r="OT63" s="87"/>
      <c r="OU63" s="87"/>
      <c r="OV63" s="87"/>
      <c r="OW63" s="87"/>
      <c r="OX63" s="87"/>
      <c r="OY63" s="87"/>
      <c r="OZ63" s="87"/>
      <c r="PA63" s="87"/>
      <c r="PB63" s="87"/>
      <c r="PC63" s="87"/>
      <c r="PD63" s="87"/>
      <c r="PE63" s="87"/>
      <c r="PF63" s="87"/>
      <c r="PG63" s="87"/>
      <c r="PH63" s="87"/>
      <c r="PI63" s="87"/>
      <c r="PJ63" s="87"/>
      <c r="PK63" s="87"/>
      <c r="PL63" s="87"/>
      <c r="PM63" s="87"/>
      <c r="PN63" s="87"/>
      <c r="PO63" s="87"/>
      <c r="PP63" s="87"/>
      <c r="PQ63" s="87"/>
      <c r="PR63" s="87"/>
      <c r="PS63" s="87"/>
      <c r="PT63" s="87"/>
      <c r="PU63" s="87"/>
      <c r="PV63" s="87"/>
      <c r="PW63" s="87"/>
      <c r="PX63" s="87"/>
      <c r="PY63" s="87"/>
      <c r="PZ63" s="87"/>
      <c r="QA63" s="87"/>
      <c r="QB63" s="87"/>
      <c r="QC63" s="87"/>
      <c r="QD63" s="87"/>
      <c r="QE63" s="87"/>
      <c r="QF63" s="87"/>
      <c r="QG63" s="87"/>
      <c r="QH63" s="87"/>
      <c r="QI63" s="87"/>
      <c r="QJ63" s="87"/>
      <c r="QK63" s="87"/>
      <c r="QL63" s="87"/>
      <c r="QM63" s="87"/>
      <c r="QN63" s="87"/>
      <c r="QO63" s="87"/>
      <c r="QP63" s="87"/>
      <c r="QQ63" s="87"/>
      <c r="QR63" s="87"/>
      <c r="QS63" s="87"/>
      <c r="QT63" s="87"/>
      <c r="QU63" s="87"/>
      <c r="QV63" s="87"/>
      <c r="QW63" s="87"/>
      <c r="QX63" s="87"/>
      <c r="QY63" s="87"/>
      <c r="QZ63" s="87"/>
      <c r="RA63" s="87"/>
      <c r="RB63" s="87"/>
      <c r="RC63" s="87"/>
      <c r="RD63" s="87"/>
      <c r="RE63" s="87"/>
      <c r="RF63" s="87"/>
      <c r="RG63" s="87"/>
      <c r="RH63" s="87"/>
      <c r="RI63" s="87"/>
      <c r="RJ63" s="87"/>
      <c r="RK63" s="87"/>
      <c r="RL63" s="87"/>
      <c r="RM63" s="87"/>
      <c r="RN63" s="87"/>
      <c r="RO63" s="87"/>
      <c r="RP63" s="87"/>
      <c r="RQ63" s="87"/>
      <c r="RR63" s="87"/>
      <c r="RS63" s="87"/>
      <c r="RT63" s="87"/>
      <c r="RU63" s="87"/>
      <c r="RV63" s="87"/>
      <c r="RW63" s="87"/>
      <c r="RX63" s="87"/>
      <c r="RY63" s="87"/>
      <c r="RZ63" s="87"/>
      <c r="SA63" s="87"/>
      <c r="SB63" s="87"/>
      <c r="SC63" s="87"/>
      <c r="SD63" s="87"/>
      <c r="SE63" s="87"/>
      <c r="SF63" s="87"/>
      <c r="SG63" s="87"/>
      <c r="SH63" s="87"/>
      <c r="SI63" s="87"/>
      <c r="SJ63" s="87"/>
      <c r="SK63" s="87"/>
      <c r="SL63" s="87"/>
      <c r="SM63" s="87"/>
      <c r="SN63" s="87"/>
      <c r="SO63" s="87"/>
      <c r="SP63" s="87"/>
      <c r="SQ63" s="87"/>
      <c r="SR63" s="87"/>
      <c r="SS63" s="87"/>
      <c r="ST63" s="87"/>
      <c r="SU63" s="87"/>
      <c r="SV63" s="87"/>
      <c r="SW63" s="87"/>
      <c r="SX63" s="87"/>
      <c r="SY63" s="87"/>
      <c r="SZ63" s="87"/>
      <c r="TA63" s="87"/>
      <c r="TB63" s="87"/>
      <c r="TC63" s="87"/>
      <c r="TD63" s="87"/>
      <c r="TE63" s="87"/>
      <c r="TF63" s="87"/>
      <c r="TG63" s="87"/>
      <c r="TH63" s="87"/>
      <c r="TI63" s="87"/>
      <c r="TJ63" s="87"/>
      <c r="TK63" s="87"/>
      <c r="TL63" s="87"/>
      <c r="TM63" s="87"/>
      <c r="TN63" s="87"/>
      <c r="TO63" s="87"/>
      <c r="TP63" s="87"/>
      <c r="TQ63" s="87"/>
      <c r="TR63" s="87"/>
      <c r="TS63" s="87"/>
      <c r="TT63" s="87"/>
      <c r="TU63" s="87"/>
      <c r="TV63" s="87"/>
      <c r="TW63" s="87"/>
      <c r="TX63" s="87"/>
      <c r="TY63" s="87"/>
      <c r="TZ63" s="87"/>
      <c r="UA63" s="87"/>
      <c r="UB63" s="87"/>
      <c r="UC63" s="87"/>
      <c r="UD63" s="87"/>
      <c r="UE63" s="87"/>
      <c r="UF63" s="87"/>
      <c r="UG63" s="87"/>
      <c r="UH63" s="87"/>
      <c r="UI63" s="87"/>
      <c r="UJ63" s="87"/>
      <c r="UK63" s="87"/>
      <c r="UL63" s="87"/>
      <c r="UM63" s="87"/>
      <c r="UN63" s="87"/>
      <c r="UO63" s="87"/>
      <c r="UP63" s="87"/>
      <c r="UQ63" s="87"/>
      <c r="UR63" s="87"/>
      <c r="US63" s="87"/>
      <c r="UT63" s="87"/>
      <c r="UU63" s="87"/>
      <c r="UV63" s="87"/>
      <c r="UW63" s="87"/>
      <c r="UX63" s="87"/>
      <c r="UY63" s="87"/>
      <c r="UZ63" s="87"/>
      <c r="VA63" s="87"/>
      <c r="VB63" s="87"/>
      <c r="VC63" s="87"/>
      <c r="VD63" s="87"/>
      <c r="VE63" s="87"/>
      <c r="VF63" s="87"/>
      <c r="VG63" s="87"/>
      <c r="VH63" s="87"/>
      <c r="VI63" s="87"/>
      <c r="VJ63" s="87"/>
      <c r="VK63" s="87"/>
      <c r="VL63" s="87"/>
      <c r="VM63" s="87"/>
      <c r="VN63" s="87"/>
      <c r="VO63" s="87"/>
      <c r="VP63" s="87"/>
      <c r="VQ63" s="87"/>
      <c r="VR63" s="87"/>
      <c r="VS63" s="87"/>
      <c r="VT63" s="87"/>
      <c r="VU63" s="87"/>
      <c r="VV63" s="87"/>
      <c r="VW63" s="87"/>
      <c r="VX63" s="87"/>
      <c r="VY63" s="87"/>
      <c r="VZ63" s="87"/>
      <c r="WA63" s="87"/>
      <c r="WB63" s="87"/>
      <c r="WC63" s="87"/>
      <c r="WD63" s="87"/>
      <c r="WE63" s="87"/>
      <c r="WF63" s="87"/>
      <c r="WG63" s="87"/>
      <c r="WH63" s="87"/>
      <c r="WI63" s="87"/>
      <c r="WJ63" s="87"/>
      <c r="WK63" s="87"/>
      <c r="WL63" s="87"/>
      <c r="WM63" s="87"/>
      <c r="WN63" s="87"/>
      <c r="WO63" s="87"/>
      <c r="WP63" s="87"/>
      <c r="WQ63" s="87"/>
      <c r="WR63" s="87"/>
      <c r="WS63" s="87"/>
      <c r="WT63" s="87"/>
      <c r="WU63" s="87"/>
      <c r="WV63" s="87"/>
      <c r="WW63" s="87"/>
      <c r="WX63" s="87"/>
      <c r="WY63" s="87"/>
      <c r="WZ63" s="87"/>
      <c r="XA63" s="87"/>
      <c r="XB63" s="87"/>
      <c r="XC63" s="87"/>
      <c r="XD63" s="87"/>
      <c r="XE63" s="87"/>
      <c r="XF63" s="87"/>
      <c r="XG63" s="87"/>
      <c r="XH63" s="87"/>
      <c r="XI63" s="87"/>
      <c r="XJ63" s="87"/>
      <c r="XK63" s="87"/>
      <c r="XL63" s="87"/>
      <c r="XM63" s="87"/>
      <c r="XN63" s="87"/>
      <c r="XO63" s="87"/>
      <c r="XP63" s="87"/>
      <c r="XQ63" s="87"/>
      <c r="XR63" s="87"/>
      <c r="XS63" s="87"/>
      <c r="XT63" s="87"/>
      <c r="XU63" s="87"/>
      <c r="XV63" s="87"/>
      <c r="XW63" s="87"/>
      <c r="XX63" s="87"/>
      <c r="XY63" s="87"/>
      <c r="XZ63" s="87"/>
      <c r="YA63" s="87"/>
      <c r="YB63" s="87"/>
      <c r="YC63" s="87"/>
      <c r="YD63" s="87"/>
      <c r="YE63" s="87"/>
      <c r="YF63" s="87"/>
      <c r="YG63" s="87"/>
      <c r="YH63" s="87"/>
      <c r="YI63" s="87"/>
      <c r="YJ63" s="87"/>
      <c r="YK63" s="87"/>
      <c r="YL63" s="87"/>
      <c r="YM63" s="87"/>
      <c r="YN63" s="87"/>
      <c r="YO63" s="87"/>
      <c r="YP63" s="87"/>
      <c r="YQ63" s="87"/>
      <c r="YR63" s="87"/>
      <c r="YS63" s="87"/>
      <c r="YT63" s="87"/>
      <c r="YU63" s="87"/>
      <c r="YV63" s="87"/>
      <c r="YW63" s="87"/>
      <c r="YX63" s="87"/>
      <c r="YY63" s="87"/>
      <c r="YZ63" s="87"/>
      <c r="ZA63" s="87"/>
      <c r="ZB63" s="87"/>
      <c r="ZC63" s="87"/>
      <c r="ZD63" s="87"/>
      <c r="ZE63" s="87"/>
      <c r="ZF63" s="87"/>
      <c r="ZG63" s="87"/>
      <c r="ZH63" s="87"/>
      <c r="ZI63" s="87"/>
      <c r="ZJ63" s="87"/>
      <c r="ZK63" s="87"/>
      <c r="ZL63" s="87"/>
      <c r="ZM63" s="87"/>
      <c r="ZN63" s="87"/>
      <c r="ZO63" s="87"/>
      <c r="ZP63" s="87"/>
      <c r="ZQ63" s="87"/>
      <c r="ZR63" s="87"/>
      <c r="ZS63" s="87"/>
      <c r="ZT63" s="87"/>
      <c r="ZU63" s="87"/>
      <c r="ZV63" s="87"/>
      <c r="ZW63" s="87"/>
      <c r="ZX63" s="87"/>
      <c r="ZY63" s="87"/>
      <c r="ZZ63" s="87"/>
      <c r="AAA63" s="87"/>
      <c r="AAB63" s="87"/>
      <c r="AAC63" s="87"/>
      <c r="AAD63" s="87"/>
      <c r="AAE63" s="87"/>
      <c r="AAF63" s="87"/>
      <c r="AAG63" s="87"/>
      <c r="AAH63" s="87"/>
      <c r="AAI63" s="87"/>
      <c r="AAJ63" s="87"/>
      <c r="AAK63" s="87"/>
      <c r="AAL63" s="87"/>
      <c r="AAM63" s="87"/>
      <c r="AAN63" s="87"/>
      <c r="AAO63" s="87"/>
      <c r="AAP63" s="87"/>
      <c r="AAQ63" s="87"/>
      <c r="AAR63" s="87"/>
      <c r="AAS63" s="87"/>
      <c r="AAT63" s="87"/>
      <c r="AAU63" s="87"/>
      <c r="AAV63" s="87"/>
      <c r="AAW63" s="87"/>
      <c r="AAX63" s="87"/>
      <c r="AAY63" s="87"/>
      <c r="AAZ63" s="87"/>
      <c r="ABA63" s="87"/>
      <c r="ABB63" s="87"/>
      <c r="ABC63" s="87"/>
      <c r="ABD63" s="87"/>
      <c r="ABE63" s="87"/>
      <c r="ABF63" s="87"/>
      <c r="ABG63" s="87"/>
      <c r="ABH63" s="87"/>
      <c r="ABI63" s="87"/>
      <c r="ABJ63" s="87"/>
      <c r="ABK63" s="87"/>
      <c r="ABL63" s="87"/>
      <c r="ABM63" s="87"/>
      <c r="ABN63" s="87"/>
      <c r="ABO63" s="87"/>
      <c r="ABP63" s="87"/>
      <c r="ABQ63" s="87"/>
      <c r="ABR63" s="87"/>
      <c r="ABS63" s="87"/>
      <c r="ABT63" s="87"/>
      <c r="ABU63" s="87"/>
      <c r="ABV63" s="87"/>
      <c r="ABW63" s="87"/>
      <c r="ABX63" s="87"/>
      <c r="ABY63" s="87"/>
      <c r="ABZ63" s="87"/>
      <c r="ACA63" s="87"/>
      <c r="ACB63" s="87"/>
      <c r="ACC63" s="87"/>
      <c r="ACD63" s="87"/>
      <c r="ACE63" s="87"/>
      <c r="ACF63" s="87"/>
      <c r="ACG63" s="87"/>
      <c r="ACH63" s="87"/>
      <c r="ACI63" s="87"/>
      <c r="ACJ63" s="87"/>
      <c r="ACK63" s="87"/>
      <c r="ACL63" s="87"/>
      <c r="ACM63" s="87"/>
      <c r="ACN63" s="87"/>
      <c r="ACO63" s="87"/>
      <c r="ACP63" s="87"/>
      <c r="ACQ63" s="87"/>
      <c r="ACR63" s="87"/>
      <c r="ACS63" s="87"/>
      <c r="ACT63" s="87"/>
      <c r="ACU63" s="87"/>
      <c r="ACV63" s="87"/>
      <c r="ACW63" s="87"/>
      <c r="ACX63" s="87"/>
      <c r="ACY63" s="87"/>
      <c r="ACZ63" s="87"/>
      <c r="ADA63" s="87"/>
      <c r="ADB63" s="87"/>
      <c r="ADC63" s="87"/>
      <c r="ADD63" s="87"/>
      <c r="ADE63" s="87"/>
      <c r="ADF63" s="87"/>
      <c r="ADG63" s="87"/>
      <c r="ADH63" s="87"/>
      <c r="ADI63" s="87"/>
      <c r="ADJ63" s="87"/>
      <c r="ADK63" s="87"/>
      <c r="ADL63" s="87"/>
      <c r="ADM63" s="87"/>
      <c r="ADN63" s="87"/>
      <c r="ADO63" s="87"/>
      <c r="ADP63" s="87"/>
      <c r="ADQ63" s="87"/>
      <c r="ADR63" s="87"/>
      <c r="ADS63" s="87"/>
      <c r="ADT63" s="87"/>
      <c r="ADU63" s="87"/>
      <c r="ADV63" s="87"/>
      <c r="ADW63" s="87"/>
      <c r="ADX63" s="87"/>
      <c r="ADY63" s="87"/>
      <c r="ADZ63" s="87"/>
      <c r="AEA63" s="87"/>
      <c r="AEB63" s="87"/>
      <c r="AEC63" s="87"/>
      <c r="AED63" s="87"/>
      <c r="AEE63" s="87"/>
      <c r="AEF63" s="87"/>
      <c r="AEG63" s="87"/>
      <c r="AEH63" s="87"/>
      <c r="AEI63" s="87"/>
      <c r="AEJ63" s="87"/>
      <c r="AEK63" s="87"/>
      <c r="AEL63" s="87"/>
      <c r="AEM63" s="87"/>
      <c r="AEN63" s="87"/>
      <c r="AEO63" s="87"/>
      <c r="AEP63" s="87"/>
      <c r="AEQ63" s="87"/>
      <c r="AER63" s="87"/>
      <c r="AES63" s="87"/>
      <c r="AET63" s="87"/>
      <c r="AEU63" s="87"/>
      <c r="AEV63" s="87"/>
      <c r="AEW63" s="87"/>
      <c r="AEX63" s="87"/>
      <c r="AEY63" s="87"/>
      <c r="AEZ63" s="87"/>
      <c r="AFA63" s="87"/>
      <c r="AFB63" s="87"/>
      <c r="AFC63" s="87"/>
      <c r="AFD63" s="87"/>
      <c r="AFE63" s="87"/>
      <c r="AFF63" s="87"/>
      <c r="AFG63" s="87"/>
      <c r="AFH63" s="87"/>
      <c r="AFI63" s="87"/>
      <c r="AFJ63" s="87"/>
      <c r="AFK63" s="87"/>
      <c r="AFL63" s="87"/>
      <c r="AFM63" s="87"/>
      <c r="AFN63" s="87"/>
      <c r="AFO63" s="87"/>
      <c r="AFP63" s="87"/>
      <c r="AFQ63" s="87"/>
      <c r="AFR63" s="87"/>
      <c r="AFS63" s="87"/>
      <c r="AFT63" s="87"/>
      <c r="AFU63" s="87"/>
      <c r="AFV63" s="87"/>
      <c r="AFW63" s="87"/>
      <c r="AFX63" s="87"/>
      <c r="AFY63" s="87"/>
      <c r="AFZ63" s="87"/>
      <c r="AGA63" s="87"/>
      <c r="AGB63" s="87"/>
      <c r="AGC63" s="87"/>
      <c r="AGD63" s="87"/>
      <c r="AGE63" s="87"/>
      <c r="AGF63" s="87"/>
      <c r="AGG63" s="87"/>
      <c r="AGH63" s="87"/>
      <c r="AGI63" s="87"/>
      <c r="AGJ63" s="87"/>
      <c r="AGK63" s="87"/>
      <c r="AGL63" s="87"/>
      <c r="AGM63" s="87"/>
      <c r="AGN63" s="87"/>
      <c r="AGO63" s="87"/>
      <c r="AGP63" s="87"/>
      <c r="AGQ63" s="87"/>
      <c r="AGR63" s="87"/>
      <c r="AGS63" s="87"/>
      <c r="AGT63" s="87"/>
      <c r="AGU63" s="87"/>
      <c r="AGV63" s="87"/>
      <c r="AGW63" s="87"/>
      <c r="AGX63" s="87"/>
      <c r="AGY63" s="87"/>
      <c r="AGZ63" s="87"/>
      <c r="AHA63" s="87"/>
      <c r="AHB63" s="87"/>
      <c r="AHC63" s="87"/>
      <c r="AHD63" s="87"/>
      <c r="AHE63" s="87"/>
      <c r="AHF63" s="87"/>
      <c r="AHG63" s="87"/>
      <c r="AHH63" s="87"/>
      <c r="AHI63" s="87"/>
      <c r="AHJ63" s="87"/>
      <c r="AHK63" s="87"/>
      <c r="AHL63" s="87"/>
      <c r="AHM63" s="87"/>
      <c r="AHN63" s="87"/>
      <c r="AHO63" s="87"/>
      <c r="AHP63" s="87"/>
      <c r="AHQ63" s="87"/>
      <c r="AHR63" s="87"/>
      <c r="AHS63" s="87"/>
      <c r="AHT63" s="87"/>
      <c r="AHU63" s="87"/>
      <c r="AHV63" s="87"/>
      <c r="AHW63" s="87"/>
      <c r="AHX63" s="87"/>
      <c r="AHY63" s="87"/>
      <c r="AHZ63" s="87"/>
      <c r="AIA63" s="87"/>
      <c r="AIB63" s="87"/>
      <c r="AIC63" s="87"/>
      <c r="AID63" s="87"/>
      <c r="AIE63" s="87"/>
      <c r="AIF63" s="87"/>
      <c r="AIG63" s="87"/>
      <c r="AIH63" s="87"/>
      <c r="AII63" s="87"/>
      <c r="AIJ63" s="87"/>
      <c r="AIK63" s="87"/>
      <c r="AIL63" s="87"/>
      <c r="AIM63" s="87"/>
      <c r="AIN63" s="87"/>
      <c r="AIO63" s="87"/>
      <c r="AIP63" s="87"/>
      <c r="AIQ63" s="87"/>
      <c r="AIR63" s="87"/>
      <c r="AIS63" s="87"/>
      <c r="AIT63" s="87"/>
      <c r="AIU63" s="87"/>
      <c r="AIV63" s="87"/>
      <c r="AIW63" s="87"/>
      <c r="AIX63" s="87"/>
      <c r="AIY63" s="87"/>
      <c r="AIZ63" s="87"/>
      <c r="AJA63" s="87"/>
      <c r="AJB63" s="87"/>
      <c r="AJC63" s="87"/>
      <c r="AJD63" s="87"/>
      <c r="AJE63" s="87"/>
      <c r="AJF63" s="87"/>
      <c r="AJG63" s="87"/>
      <c r="AJH63" s="87"/>
      <c r="AJI63" s="87"/>
      <c r="AJJ63" s="87"/>
      <c r="AJK63" s="87"/>
      <c r="AJL63" s="87"/>
      <c r="AJM63" s="87"/>
      <c r="AJN63" s="87"/>
      <c r="AJO63" s="87"/>
      <c r="AJP63" s="87"/>
      <c r="AJQ63" s="87"/>
      <c r="AJR63" s="87"/>
      <c r="AJS63" s="87"/>
      <c r="AJT63" s="87"/>
      <c r="AJU63" s="87"/>
      <c r="AJV63" s="87"/>
      <c r="AJW63" s="87"/>
      <c r="AJX63" s="87"/>
      <c r="AJY63" s="87"/>
      <c r="AJZ63" s="87"/>
      <c r="AKA63" s="87"/>
      <c r="AKB63" s="87"/>
      <c r="AKC63" s="87"/>
      <c r="AKD63" s="87"/>
      <c r="AKE63" s="87"/>
      <c r="AKF63" s="87"/>
      <c r="AKG63" s="87"/>
      <c r="AKH63" s="87"/>
      <c r="AKI63" s="87"/>
      <c r="AKJ63" s="87"/>
      <c r="AKK63" s="87"/>
      <c r="AKL63" s="87"/>
      <c r="AKM63" s="87"/>
      <c r="AKN63" s="87"/>
      <c r="AKO63" s="87"/>
      <c r="AKP63" s="87"/>
      <c r="AKQ63" s="87"/>
      <c r="AKR63" s="87"/>
      <c r="AKS63" s="87"/>
      <c r="AKT63" s="87"/>
      <c r="AKU63" s="87"/>
      <c r="AKV63" s="87"/>
      <c r="AKW63" s="87"/>
      <c r="AKX63" s="87"/>
      <c r="AKY63" s="87"/>
      <c r="AKZ63" s="87"/>
      <c r="ALA63" s="87"/>
      <c r="ALB63" s="87"/>
      <c r="ALC63" s="87"/>
      <c r="ALD63" s="87"/>
      <c r="ALE63" s="87"/>
      <c r="ALF63" s="87"/>
      <c r="ALG63" s="87"/>
      <c r="ALH63" s="87"/>
      <c r="ALI63" s="87"/>
      <c r="ALJ63" s="87"/>
      <c r="ALK63" s="87"/>
      <c r="ALL63" s="87"/>
      <c r="ALM63" s="87"/>
      <c r="ALN63" s="87"/>
      <c r="ALO63" s="87"/>
      <c r="ALP63" s="87"/>
      <c r="ALQ63" s="87"/>
      <c r="ALR63" s="87"/>
      <c r="ALS63" s="87"/>
      <c r="ALT63" s="87"/>
      <c r="ALU63" s="87"/>
      <c r="ALV63" s="87"/>
      <c r="ALW63" s="87"/>
      <c r="ALX63" s="87"/>
      <c r="ALY63" s="87"/>
      <c r="ALZ63" s="87"/>
      <c r="AMA63" s="87"/>
      <c r="AMB63" s="87"/>
      <c r="AMC63" s="87"/>
      <c r="AMD63" s="87"/>
      <c r="AME63" s="87"/>
      <c r="AMF63" s="87"/>
      <c r="AMG63" s="87"/>
      <c r="AMH63" s="87"/>
      <c r="AMI63" s="87"/>
      <c r="AMJ63" s="87"/>
      <c r="AMK63" s="87"/>
    </row>
    <row r="64" spans="1:1025" s="44" customFormat="1" ht="39.75" customHeight="1" x14ac:dyDescent="0.25">
      <c r="A64" s="46" t="s">
        <v>133</v>
      </c>
      <c r="B64" s="47" t="s">
        <v>134</v>
      </c>
      <c r="C64" s="47" t="s">
        <v>140</v>
      </c>
      <c r="D64" s="45" t="s">
        <v>141</v>
      </c>
      <c r="E64" s="45" t="s">
        <v>200</v>
      </c>
      <c r="F64" s="104" t="s">
        <v>153</v>
      </c>
      <c r="G64" s="21">
        <f t="shared" si="11"/>
        <v>507500</v>
      </c>
      <c r="H64" s="26">
        <v>507500</v>
      </c>
      <c r="I64" s="26">
        <v>0</v>
      </c>
      <c r="J64" s="26">
        <f>J68+J72</f>
        <v>0</v>
      </c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s="44" customFormat="1" ht="27.75" customHeight="1" x14ac:dyDescent="0.25">
      <c r="A65" s="121" t="s">
        <v>75</v>
      </c>
      <c r="B65" s="121" t="s">
        <v>11</v>
      </c>
      <c r="C65" s="121" t="s">
        <v>12</v>
      </c>
      <c r="D65" s="121" t="s">
        <v>79</v>
      </c>
      <c r="E65" s="121" t="s">
        <v>80</v>
      </c>
      <c r="F65" s="121" t="s">
        <v>81</v>
      </c>
      <c r="G65" s="121" t="s">
        <v>1</v>
      </c>
      <c r="H65" s="121" t="s">
        <v>10</v>
      </c>
      <c r="I65" s="121" t="s">
        <v>2</v>
      </c>
      <c r="J65" s="121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4" customFormat="1" ht="128.25" customHeight="1" x14ac:dyDescent="0.25">
      <c r="A66" s="121"/>
      <c r="B66" s="121"/>
      <c r="C66" s="121"/>
      <c r="D66" s="121"/>
      <c r="E66" s="121"/>
      <c r="F66" s="121"/>
      <c r="G66" s="121"/>
      <c r="H66" s="121"/>
      <c r="I66" s="18" t="s">
        <v>3</v>
      </c>
      <c r="J66" s="83" t="s">
        <v>13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4" customFormat="1" x14ac:dyDescent="0.25">
      <c r="A67" s="83" t="s">
        <v>4</v>
      </c>
      <c r="B67" s="83" t="s">
        <v>5</v>
      </c>
      <c r="C67" s="83" t="s">
        <v>6</v>
      </c>
      <c r="D67" s="83" t="s">
        <v>7</v>
      </c>
      <c r="E67" s="83" t="s">
        <v>8</v>
      </c>
      <c r="F67" s="83" t="s">
        <v>9</v>
      </c>
      <c r="G67" s="83" t="s">
        <v>82</v>
      </c>
      <c r="H67" s="83" t="s">
        <v>83</v>
      </c>
      <c r="I67" s="18" t="s">
        <v>84</v>
      </c>
      <c r="J67" s="19" t="s">
        <v>85</v>
      </c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ht="25.5" x14ac:dyDescent="0.25">
      <c r="A68" s="16" t="s">
        <v>61</v>
      </c>
      <c r="B68" s="16" t="s">
        <v>62</v>
      </c>
      <c r="C68" s="16" t="s">
        <v>63</v>
      </c>
      <c r="D68" s="24" t="s">
        <v>64</v>
      </c>
      <c r="E68" s="24"/>
      <c r="F68" s="99"/>
      <c r="G68" s="21">
        <f>H68</f>
        <v>250029</v>
      </c>
      <c r="H68" s="26">
        <f>H69+H70</f>
        <v>250029</v>
      </c>
      <c r="I68" s="26">
        <f>I69+I70</f>
        <v>0</v>
      </c>
      <c r="J68" s="26">
        <f>J69+J70</f>
        <v>0</v>
      </c>
      <c r="K68" s="17"/>
    </row>
    <row r="69" spans="1:1025" s="44" customFormat="1" ht="39" customHeight="1" x14ac:dyDescent="0.25">
      <c r="A69" s="66"/>
      <c r="B69" s="66"/>
      <c r="C69" s="66"/>
      <c r="D69" s="24"/>
      <c r="E69" s="24" t="s">
        <v>110</v>
      </c>
      <c r="F69" s="99" t="s">
        <v>111</v>
      </c>
      <c r="G69" s="21">
        <f>H69</f>
        <v>50029</v>
      </c>
      <c r="H69" s="26">
        <f>30029+20000</f>
        <v>50029</v>
      </c>
      <c r="I69" s="25">
        <v>0</v>
      </c>
      <c r="J69" s="26">
        <v>0</v>
      </c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</row>
    <row r="70" spans="1:1025" s="44" customFormat="1" ht="68.25" customHeight="1" x14ac:dyDescent="0.25">
      <c r="A70" s="66"/>
      <c r="B70" s="66"/>
      <c r="C70" s="66"/>
      <c r="D70" s="24"/>
      <c r="E70" s="24" t="s">
        <v>154</v>
      </c>
      <c r="F70" s="99" t="s">
        <v>176</v>
      </c>
      <c r="G70" s="21">
        <f>H70</f>
        <v>200000</v>
      </c>
      <c r="H70" s="26">
        <v>200000</v>
      </c>
      <c r="I70" s="25">
        <v>0</v>
      </c>
      <c r="J70" s="26">
        <v>0</v>
      </c>
      <c r="K70" s="1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</row>
    <row r="71" spans="1:1025" s="44" customFormat="1" ht="25.5" x14ac:dyDescent="0.25">
      <c r="A71" s="27" t="s">
        <v>206</v>
      </c>
      <c r="B71" s="117">
        <v>8240</v>
      </c>
      <c r="C71" s="117" t="s">
        <v>63</v>
      </c>
      <c r="D71" s="24" t="s">
        <v>207</v>
      </c>
      <c r="E71" s="24" t="s">
        <v>208</v>
      </c>
      <c r="F71" s="99" t="s">
        <v>209</v>
      </c>
      <c r="G71" s="21">
        <f>I71</f>
        <v>400000</v>
      </c>
      <c r="H71" s="26">
        <v>0</v>
      </c>
      <c r="I71" s="26">
        <v>400000</v>
      </c>
      <c r="J71" s="26">
        <v>400000</v>
      </c>
      <c r="K71" s="1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  <c r="AMF71" s="2"/>
      <c r="AMG71" s="2"/>
      <c r="AMH71" s="2"/>
      <c r="AMI71" s="2"/>
      <c r="AMJ71" s="2"/>
      <c r="AMK71" s="2"/>
    </row>
    <row r="72" spans="1:1025" ht="39" customHeight="1" x14ac:dyDescent="0.25">
      <c r="A72" s="16" t="s">
        <v>65</v>
      </c>
      <c r="B72" s="16" t="s">
        <v>66</v>
      </c>
      <c r="C72" s="16" t="s">
        <v>67</v>
      </c>
      <c r="D72" s="24" t="s">
        <v>68</v>
      </c>
      <c r="E72" s="24" t="s">
        <v>112</v>
      </c>
      <c r="F72" s="99" t="s">
        <v>113</v>
      </c>
      <c r="G72" s="21">
        <f t="shared" si="11"/>
        <v>15000</v>
      </c>
      <c r="H72" s="26">
        <v>0</v>
      </c>
      <c r="I72" s="25">
        <v>15000</v>
      </c>
      <c r="J72" s="26">
        <v>0</v>
      </c>
      <c r="K72" s="17"/>
    </row>
    <row r="73" spans="1:1025" ht="30.75" customHeight="1" x14ac:dyDescent="0.25">
      <c r="A73" s="3" t="s">
        <v>70</v>
      </c>
      <c r="B73" s="3"/>
      <c r="C73" s="3"/>
      <c r="D73" s="20" t="s">
        <v>114</v>
      </c>
      <c r="E73" s="3"/>
      <c r="F73" s="85"/>
      <c r="G73" s="21">
        <f t="shared" ref="G73:J74" si="14">G74</f>
        <v>5881360</v>
      </c>
      <c r="H73" s="21">
        <f>H74</f>
        <v>4550360</v>
      </c>
      <c r="I73" s="21">
        <f t="shared" si="14"/>
        <v>1331000</v>
      </c>
      <c r="J73" s="21">
        <f t="shared" si="14"/>
        <v>1331000</v>
      </c>
      <c r="K73" s="17"/>
    </row>
    <row r="74" spans="1:1025" ht="25.5" customHeight="1" x14ac:dyDescent="0.25">
      <c r="A74" s="3" t="s">
        <v>71</v>
      </c>
      <c r="B74" s="3"/>
      <c r="C74" s="3"/>
      <c r="D74" s="20" t="s">
        <v>114</v>
      </c>
      <c r="E74" s="3"/>
      <c r="F74" s="85"/>
      <c r="G74" s="21">
        <f t="shared" si="14"/>
        <v>5881360</v>
      </c>
      <c r="H74" s="21">
        <f t="shared" si="14"/>
        <v>4550360</v>
      </c>
      <c r="I74" s="21">
        <f t="shared" si="14"/>
        <v>1331000</v>
      </c>
      <c r="J74" s="21">
        <f t="shared" si="14"/>
        <v>1331000</v>
      </c>
      <c r="K74" s="17"/>
    </row>
    <row r="75" spans="1:1025" ht="22.5" customHeight="1" x14ac:dyDescent="0.25">
      <c r="A75" s="3"/>
      <c r="B75" s="3">
        <v>9000</v>
      </c>
      <c r="C75" s="3"/>
      <c r="D75" s="20" t="s">
        <v>115</v>
      </c>
      <c r="E75" s="3"/>
      <c r="F75" s="85"/>
      <c r="G75" s="21">
        <f>G76+G95</f>
        <v>5881360</v>
      </c>
      <c r="H75" s="21">
        <f>H76+H95</f>
        <v>4550360</v>
      </c>
      <c r="I75" s="21">
        <f>I76+I95</f>
        <v>1331000</v>
      </c>
      <c r="J75" s="21">
        <f>J76+J95</f>
        <v>1331000</v>
      </c>
      <c r="K75" s="17"/>
    </row>
    <row r="76" spans="1:1025" ht="30" customHeight="1" x14ac:dyDescent="0.25">
      <c r="A76" s="32">
        <v>3719770</v>
      </c>
      <c r="B76" s="32" t="s">
        <v>72</v>
      </c>
      <c r="C76" s="32" t="s">
        <v>73</v>
      </c>
      <c r="D76" s="33" t="s">
        <v>74</v>
      </c>
      <c r="E76" s="3"/>
      <c r="F76" s="85"/>
      <c r="G76" s="21">
        <f>H76+I76</f>
        <v>4718860</v>
      </c>
      <c r="H76" s="21">
        <f>SUM(H77:H86)</f>
        <v>3687860</v>
      </c>
      <c r="I76" s="21">
        <f>SUM(I77:I86)</f>
        <v>1031000</v>
      </c>
      <c r="J76" s="21">
        <f>SUM(J77:J86)</f>
        <v>1031000</v>
      </c>
      <c r="K76" s="34"/>
    </row>
    <row r="77" spans="1:1025" ht="69" customHeight="1" x14ac:dyDescent="0.25">
      <c r="A77" s="3"/>
      <c r="B77" s="3"/>
      <c r="C77" s="3"/>
      <c r="D77" s="3"/>
      <c r="E77" s="24" t="str">
        <f>E18</f>
        <v>Програма розвитку охорони здоров’я   Білозірської сільської територіальної громади на 2021-2025 роки (зі змінами)</v>
      </c>
      <c r="F77" s="99" t="str">
        <f>F18</f>
        <v>рішення сільської ради від 22.12.2020 року № 4-23/VIII, зміни від 22.12.2021 № 25-18/VIII, 30.01.2023 №46-4/VIII, 28.02.2023 № 47-3/VIII</v>
      </c>
      <c r="G77" s="21">
        <f>H77+I77</f>
        <v>2037900</v>
      </c>
      <c r="H77" s="26">
        <f>106000+800000+100900</f>
        <v>1006900</v>
      </c>
      <c r="I77" s="25">
        <f>700000+300000+31000</f>
        <v>1031000</v>
      </c>
      <c r="J77" s="26">
        <f>700000+300000+31000</f>
        <v>1031000</v>
      </c>
      <c r="K77" s="17" t="s">
        <v>156</v>
      </c>
    </row>
    <row r="78" spans="1:1025" ht="45.75" customHeight="1" x14ac:dyDescent="0.25">
      <c r="A78" s="3"/>
      <c r="B78" s="3"/>
      <c r="C78" s="3"/>
      <c r="D78" s="3"/>
      <c r="E78" s="24" t="str">
        <f>E64</f>
        <v>Програма  «Забезпечення пожежної безпеки у Білозірській ТГ на 2021-2025 роки» (зі змінами)</v>
      </c>
      <c r="F78" s="99" t="str">
        <f>F64</f>
        <v xml:space="preserve">рішення сільської ради від 22.12.2020 № 4-18/VIII,  зміни  від   22.12.2022 року № 45-21/VIII </v>
      </c>
      <c r="G78" s="21">
        <f t="shared" ref="G78:G80" si="15">H78+I78</f>
        <v>1113470</v>
      </c>
      <c r="H78" s="26">
        <v>1113470</v>
      </c>
      <c r="I78" s="25">
        <v>0</v>
      </c>
      <c r="J78" s="26">
        <v>0</v>
      </c>
      <c r="K78" s="17"/>
    </row>
    <row r="79" spans="1:1025" ht="36" customHeight="1" x14ac:dyDescent="0.25">
      <c r="A79" s="3"/>
      <c r="B79" s="3"/>
      <c r="C79" s="3"/>
      <c r="D79" s="3"/>
      <c r="E79" s="24" t="s">
        <v>116</v>
      </c>
      <c r="F79" s="99" t="s">
        <v>117</v>
      </c>
      <c r="G79" s="21">
        <f>H79+I79</f>
        <v>105520</v>
      </c>
      <c r="H79" s="26">
        <v>105520</v>
      </c>
      <c r="I79" s="25">
        <v>0</v>
      </c>
      <c r="J79" s="26">
        <v>0</v>
      </c>
      <c r="K79" s="17" t="s">
        <v>139</v>
      </c>
    </row>
    <row r="80" spans="1:1025" s="44" customFormat="1" ht="39.75" customHeight="1" x14ac:dyDescent="0.25">
      <c r="A80" s="3"/>
      <c r="B80" s="3"/>
      <c r="C80" s="3"/>
      <c r="D80" s="3"/>
      <c r="E80" s="24" t="s">
        <v>208</v>
      </c>
      <c r="F80" s="99" t="s">
        <v>209</v>
      </c>
      <c r="G80" s="21">
        <f t="shared" si="15"/>
        <v>700000</v>
      </c>
      <c r="H80" s="26">
        <v>700000</v>
      </c>
      <c r="I80" s="25">
        <v>0</v>
      </c>
      <c r="J80" s="26">
        <v>0</v>
      </c>
      <c r="K80" s="17" t="s">
        <v>145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  <c r="AME80" s="2"/>
      <c r="AMF80" s="2"/>
      <c r="AMG80" s="2"/>
      <c r="AMH80" s="2"/>
      <c r="AMI80" s="2"/>
      <c r="AMJ80" s="2"/>
      <c r="AMK80" s="2"/>
    </row>
    <row r="81" spans="1:1025" s="44" customFormat="1" ht="54" customHeight="1" x14ac:dyDescent="0.25">
      <c r="A81" s="3"/>
      <c r="B81" s="3"/>
      <c r="C81" s="3"/>
      <c r="D81" s="75"/>
      <c r="E81" s="24" t="s">
        <v>165</v>
      </c>
      <c r="F81" s="99" t="s">
        <v>166</v>
      </c>
      <c r="G81" s="21">
        <f t="shared" ref="G81" si="16">H81+I81</f>
        <v>100000</v>
      </c>
      <c r="H81" s="26">
        <v>100000</v>
      </c>
      <c r="I81" s="25">
        <v>0</v>
      </c>
      <c r="J81" s="26">
        <v>0</v>
      </c>
      <c r="K81" s="1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</row>
    <row r="82" spans="1:1025" s="2" customFormat="1" ht="38.25" customHeight="1" x14ac:dyDescent="0.2">
      <c r="A82" s="118"/>
      <c r="B82" s="118"/>
      <c r="C82" s="58"/>
      <c r="D82" s="24"/>
      <c r="E82" s="24" t="s">
        <v>214</v>
      </c>
      <c r="F82" s="99" t="s">
        <v>215</v>
      </c>
      <c r="G82" s="21">
        <f t="shared" ref="G82" si="17">H82+I82</f>
        <v>600000</v>
      </c>
      <c r="H82" s="26">
        <v>600000</v>
      </c>
      <c r="I82" s="25">
        <v>0</v>
      </c>
      <c r="J82" s="26">
        <v>0</v>
      </c>
      <c r="K82" s="17"/>
    </row>
    <row r="83" spans="1:1025" s="44" customFormat="1" ht="27.75" customHeight="1" x14ac:dyDescent="0.25">
      <c r="A83" s="121" t="s">
        <v>75</v>
      </c>
      <c r="B83" s="121" t="s">
        <v>11</v>
      </c>
      <c r="C83" s="121" t="s">
        <v>12</v>
      </c>
      <c r="D83" s="121" t="s">
        <v>79</v>
      </c>
      <c r="E83" s="121" t="s">
        <v>80</v>
      </c>
      <c r="F83" s="121" t="s">
        <v>81</v>
      </c>
      <c r="G83" s="121" t="s">
        <v>1</v>
      </c>
      <c r="H83" s="121" t="s">
        <v>10</v>
      </c>
      <c r="I83" s="121" t="s">
        <v>2</v>
      </c>
      <c r="J83" s="121"/>
      <c r="K83" s="1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  <c r="AMF83" s="2"/>
      <c r="AMG83" s="2"/>
      <c r="AMH83" s="2"/>
      <c r="AMI83" s="2"/>
      <c r="AMJ83" s="2"/>
      <c r="AMK83" s="2"/>
    </row>
    <row r="84" spans="1:1025" s="44" customFormat="1" ht="128.25" customHeight="1" x14ac:dyDescent="0.25">
      <c r="A84" s="121"/>
      <c r="B84" s="121"/>
      <c r="C84" s="121"/>
      <c r="D84" s="121"/>
      <c r="E84" s="121"/>
      <c r="F84" s="121"/>
      <c r="G84" s="121"/>
      <c r="H84" s="121"/>
      <c r="I84" s="18" t="s">
        <v>3</v>
      </c>
      <c r="J84" s="119" t="s">
        <v>13</v>
      </c>
      <c r="K84" s="1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  <c r="AME84" s="2"/>
      <c r="AMF84" s="2"/>
      <c r="AMG84" s="2"/>
      <c r="AMH84" s="2"/>
      <c r="AMI84" s="2"/>
      <c r="AMJ84" s="2"/>
      <c r="AMK84" s="2"/>
    </row>
    <row r="85" spans="1:1025" s="44" customFormat="1" x14ac:dyDescent="0.25">
      <c r="A85" s="119" t="s">
        <v>4</v>
      </c>
      <c r="B85" s="119" t="s">
        <v>5</v>
      </c>
      <c r="C85" s="119" t="s">
        <v>6</v>
      </c>
      <c r="D85" s="119" t="s">
        <v>7</v>
      </c>
      <c r="E85" s="119" t="s">
        <v>8</v>
      </c>
      <c r="F85" s="119" t="s">
        <v>9</v>
      </c>
      <c r="G85" s="119" t="s">
        <v>82</v>
      </c>
      <c r="H85" s="119" t="s">
        <v>83</v>
      </c>
      <c r="I85" s="18" t="s">
        <v>84</v>
      </c>
      <c r="J85" s="19" t="s">
        <v>85</v>
      </c>
      <c r="K85" s="1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  <c r="AMF85" s="2"/>
      <c r="AMG85" s="2"/>
      <c r="AMH85" s="2"/>
      <c r="AMI85" s="2"/>
      <c r="AMJ85" s="2"/>
      <c r="AMK85" s="2"/>
    </row>
    <row r="86" spans="1:1025" ht="44.25" customHeight="1" x14ac:dyDescent="0.25">
      <c r="A86" s="3"/>
      <c r="B86" s="3"/>
      <c r="C86" s="3"/>
      <c r="D86" s="3"/>
      <c r="E86" s="24" t="s">
        <v>150</v>
      </c>
      <c r="F86" s="99" t="s">
        <v>151</v>
      </c>
      <c r="G86" s="21">
        <f t="shared" ref="G86:G101" si="18">H86+I86</f>
        <v>61970</v>
      </c>
      <c r="H86" s="26">
        <v>61970</v>
      </c>
      <c r="I86" s="25">
        <v>0</v>
      </c>
      <c r="J86" s="26">
        <v>0</v>
      </c>
      <c r="K86" s="17"/>
    </row>
    <row r="87" spans="1:1025" ht="51" hidden="1" x14ac:dyDescent="0.25">
      <c r="A87" s="16">
        <v>3719800</v>
      </c>
      <c r="B87" s="16">
        <v>9800</v>
      </c>
      <c r="C87" s="32" t="s">
        <v>73</v>
      </c>
      <c r="D87" s="24" t="s">
        <v>118</v>
      </c>
      <c r="E87" s="24"/>
      <c r="F87" s="99"/>
      <c r="G87" s="21">
        <f t="shared" si="18"/>
        <v>0</v>
      </c>
      <c r="H87" s="26">
        <f>SUM(H88:H93)</f>
        <v>0</v>
      </c>
      <c r="I87" s="26">
        <f>SUM(I88:I93)</f>
        <v>0</v>
      </c>
      <c r="J87" s="26">
        <f>SUM(J88:J93)</f>
        <v>0</v>
      </c>
      <c r="K87" s="17"/>
    </row>
    <row r="88" spans="1:1025" ht="38.25" hidden="1" x14ac:dyDescent="0.25">
      <c r="A88" s="16"/>
      <c r="B88" s="16"/>
      <c r="C88" s="32"/>
      <c r="D88" s="24"/>
      <c r="E88" s="24" t="s">
        <v>110</v>
      </c>
      <c r="F88" s="99" t="s">
        <v>111</v>
      </c>
      <c r="G88" s="21">
        <f t="shared" si="18"/>
        <v>0</v>
      </c>
      <c r="H88" s="26">
        <v>0</v>
      </c>
      <c r="I88" s="25">
        <v>0</v>
      </c>
      <c r="J88" s="26">
        <v>0</v>
      </c>
      <c r="K88" s="17"/>
    </row>
    <row r="89" spans="1:1025" s="37" customFormat="1" ht="63.75" hidden="1" customHeight="1" x14ac:dyDescent="0.2">
      <c r="A89" s="35"/>
      <c r="B89" s="35"/>
      <c r="C89" s="32"/>
      <c r="D89" s="29"/>
      <c r="E89" s="29" t="s">
        <v>119</v>
      </c>
      <c r="F89" s="103" t="s">
        <v>120</v>
      </c>
      <c r="G89" s="97">
        <f t="shared" si="18"/>
        <v>0</v>
      </c>
      <c r="H89" s="30">
        <v>0</v>
      </c>
      <c r="I89" s="31">
        <v>0</v>
      </c>
      <c r="J89" s="30">
        <v>0</v>
      </c>
      <c r="K89" s="36"/>
    </row>
    <row r="90" spans="1:1025" s="37" customFormat="1" ht="63.75" hidden="1" customHeight="1" x14ac:dyDescent="0.2">
      <c r="A90" s="35"/>
      <c r="B90" s="35"/>
      <c r="C90" s="32"/>
      <c r="D90" s="29"/>
      <c r="E90" s="29" t="s">
        <v>121</v>
      </c>
      <c r="F90" s="103" t="s">
        <v>122</v>
      </c>
      <c r="G90" s="97">
        <f t="shared" si="18"/>
        <v>0</v>
      </c>
      <c r="H90" s="30">
        <v>0</v>
      </c>
      <c r="I90" s="31">
        <v>0</v>
      </c>
      <c r="J90" s="30">
        <v>0</v>
      </c>
      <c r="K90" s="36"/>
    </row>
    <row r="91" spans="1:1025" s="37" customFormat="1" ht="51.75" hidden="1" customHeight="1" x14ac:dyDescent="0.2">
      <c r="A91" s="35"/>
      <c r="B91" s="35"/>
      <c r="C91" s="32"/>
      <c r="D91" s="29"/>
      <c r="E91" s="29" t="s">
        <v>123</v>
      </c>
      <c r="F91" s="103" t="s">
        <v>124</v>
      </c>
      <c r="G91" s="97">
        <f t="shared" si="18"/>
        <v>0</v>
      </c>
      <c r="H91" s="30">
        <v>0</v>
      </c>
      <c r="I91" s="31">
        <v>0</v>
      </c>
      <c r="J91" s="30">
        <v>0</v>
      </c>
      <c r="K91" s="36"/>
    </row>
    <row r="92" spans="1:1025" s="37" customFormat="1" ht="38.25" hidden="1" x14ac:dyDescent="0.2">
      <c r="A92" s="35"/>
      <c r="B92" s="35"/>
      <c r="C92" s="32"/>
      <c r="D92" s="29"/>
      <c r="E92" s="29" t="s">
        <v>125</v>
      </c>
      <c r="F92" s="103" t="s">
        <v>126</v>
      </c>
      <c r="G92" s="97">
        <f t="shared" si="18"/>
        <v>0</v>
      </c>
      <c r="H92" s="30">
        <v>0</v>
      </c>
      <c r="I92" s="31">
        <v>0</v>
      </c>
      <c r="J92" s="30">
        <v>0</v>
      </c>
      <c r="K92" s="36"/>
    </row>
    <row r="93" spans="1:1025" s="37" customFormat="1" ht="44.25" hidden="1" customHeight="1" x14ac:dyDescent="0.2">
      <c r="A93" s="35"/>
      <c r="B93" s="35"/>
      <c r="C93" s="32"/>
      <c r="D93" s="29"/>
      <c r="E93" s="29" t="s">
        <v>127</v>
      </c>
      <c r="F93" s="103" t="s">
        <v>128</v>
      </c>
      <c r="G93" s="97">
        <f t="shared" si="18"/>
        <v>0</v>
      </c>
      <c r="H93" s="30">
        <v>0</v>
      </c>
      <c r="I93" s="31">
        <v>0</v>
      </c>
      <c r="J93" s="30">
        <v>0</v>
      </c>
      <c r="K93" s="36"/>
    </row>
    <row r="94" spans="1:1025" s="37" customFormat="1" ht="89.25" hidden="1" customHeight="1" x14ac:dyDescent="0.2">
      <c r="A94" s="35">
        <v>3719820</v>
      </c>
      <c r="B94" s="35">
        <v>9820</v>
      </c>
      <c r="C94" s="32" t="s">
        <v>73</v>
      </c>
      <c r="D94" s="29" t="s">
        <v>129</v>
      </c>
      <c r="E94" s="29" t="s">
        <v>130</v>
      </c>
      <c r="F94" s="103" t="s">
        <v>131</v>
      </c>
      <c r="G94" s="97">
        <f t="shared" si="18"/>
        <v>0</v>
      </c>
      <c r="H94" s="30">
        <v>0</v>
      </c>
      <c r="I94" s="31">
        <v>0</v>
      </c>
      <c r="J94" s="30">
        <v>0</v>
      </c>
      <c r="K94" s="36"/>
    </row>
    <row r="95" spans="1:1025" s="2" customFormat="1" ht="51" x14ac:dyDescent="0.2">
      <c r="A95" s="56">
        <v>3719800</v>
      </c>
      <c r="B95" s="56">
        <v>9800</v>
      </c>
      <c r="C95" s="58" t="s">
        <v>73</v>
      </c>
      <c r="D95" s="24" t="s">
        <v>118</v>
      </c>
      <c r="E95" s="24"/>
      <c r="F95" s="99"/>
      <c r="G95" s="21">
        <f>H95+I95</f>
        <v>1162500</v>
      </c>
      <c r="H95" s="26">
        <f>SUM(H96:H101)</f>
        <v>862500</v>
      </c>
      <c r="I95" s="26">
        <f>SUM(I96:I101)</f>
        <v>300000</v>
      </c>
      <c r="J95" s="26">
        <f>SUM(J96:J101)</f>
        <v>300000</v>
      </c>
      <c r="K95" s="17"/>
    </row>
    <row r="96" spans="1:1025" s="2" customFormat="1" ht="38.25" customHeight="1" x14ac:dyDescent="0.2">
      <c r="A96" s="56"/>
      <c r="B96" s="56"/>
      <c r="C96" s="58"/>
      <c r="D96" s="24"/>
      <c r="E96" s="24" t="s">
        <v>110</v>
      </c>
      <c r="F96" s="99" t="s">
        <v>111</v>
      </c>
      <c r="G96" s="21">
        <f t="shared" si="18"/>
        <v>80000</v>
      </c>
      <c r="H96" s="26">
        <v>80000</v>
      </c>
      <c r="I96" s="25">
        <v>0</v>
      </c>
      <c r="J96" s="26">
        <v>0</v>
      </c>
      <c r="K96" s="17"/>
    </row>
    <row r="97" spans="1:13" s="64" customFormat="1" ht="63.75" customHeight="1" x14ac:dyDescent="0.2">
      <c r="A97" s="59"/>
      <c r="B97" s="59"/>
      <c r="C97" s="58"/>
      <c r="D97" s="60"/>
      <c r="E97" s="60" t="str">
        <f>E70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97" s="106" t="str">
        <f>F70</f>
        <v xml:space="preserve"> рішення сільської ради від 08.02.2022 № № 28-55/VIII, зміни від 13.12.2022 року №  44-2/VIII</v>
      </c>
      <c r="G97" s="65">
        <f t="shared" si="18"/>
        <v>75000</v>
      </c>
      <c r="H97" s="61">
        <v>75000</v>
      </c>
      <c r="I97" s="62">
        <v>0</v>
      </c>
      <c r="J97" s="61">
        <v>0</v>
      </c>
      <c r="K97" s="63"/>
    </row>
    <row r="98" spans="1:13" s="64" customFormat="1" ht="57" customHeight="1" x14ac:dyDescent="0.2">
      <c r="A98" s="59"/>
      <c r="B98" s="59"/>
      <c r="C98" s="58"/>
      <c r="D98" s="60"/>
      <c r="E98" s="76" t="s">
        <v>167</v>
      </c>
      <c r="F98" s="107" t="s">
        <v>168</v>
      </c>
      <c r="G98" s="65">
        <f t="shared" ref="G98:G99" si="19">H98+I98</f>
        <v>87500</v>
      </c>
      <c r="H98" s="61">
        <v>87500</v>
      </c>
      <c r="I98" s="62">
        <v>0</v>
      </c>
      <c r="J98" s="61">
        <v>0</v>
      </c>
      <c r="K98" s="63"/>
    </row>
    <row r="99" spans="1:13" s="64" customFormat="1" ht="57" customHeight="1" x14ac:dyDescent="0.2">
      <c r="A99" s="59"/>
      <c r="B99" s="59"/>
      <c r="C99" s="58"/>
      <c r="D99" s="60"/>
      <c r="E99" s="76" t="s">
        <v>210</v>
      </c>
      <c r="F99" s="107" t="s">
        <v>211</v>
      </c>
      <c r="G99" s="65">
        <f t="shared" si="19"/>
        <v>600000</v>
      </c>
      <c r="H99" s="61">
        <v>300000</v>
      </c>
      <c r="I99" s="62">
        <v>300000</v>
      </c>
      <c r="J99" s="61">
        <v>300000</v>
      </c>
      <c r="K99" s="63"/>
    </row>
    <row r="100" spans="1:13" s="64" customFormat="1" ht="42.75" customHeight="1" x14ac:dyDescent="0.2">
      <c r="A100" s="59"/>
      <c r="B100" s="59"/>
      <c r="C100" s="58"/>
      <c r="D100" s="60"/>
      <c r="E100" s="60" t="s">
        <v>177</v>
      </c>
      <c r="F100" s="106" t="s">
        <v>169</v>
      </c>
      <c r="G100" s="65">
        <f t="shared" si="18"/>
        <v>240000</v>
      </c>
      <c r="H100" s="61">
        <f>50000+150000+40000</f>
        <v>240000</v>
      </c>
      <c r="I100" s="62">
        <v>0</v>
      </c>
      <c r="J100" s="61">
        <v>0</v>
      </c>
      <c r="K100" s="72" t="s">
        <v>160</v>
      </c>
      <c r="L100" s="73" t="s">
        <v>161</v>
      </c>
      <c r="M100" s="129" t="s">
        <v>217</v>
      </c>
    </row>
    <row r="101" spans="1:13" s="64" customFormat="1" ht="44.25" customHeight="1" x14ac:dyDescent="0.2">
      <c r="A101" s="59"/>
      <c r="B101" s="59"/>
      <c r="C101" s="58"/>
      <c r="D101" s="60"/>
      <c r="E101" s="60" t="s">
        <v>127</v>
      </c>
      <c r="F101" s="106" t="s">
        <v>128</v>
      </c>
      <c r="G101" s="65">
        <f t="shared" si="18"/>
        <v>80000</v>
      </c>
      <c r="H101" s="61">
        <v>80000</v>
      </c>
      <c r="I101" s="62">
        <v>0</v>
      </c>
      <c r="J101" s="61">
        <v>0</v>
      </c>
      <c r="K101" s="63"/>
    </row>
    <row r="102" spans="1:13" x14ac:dyDescent="0.25">
      <c r="A102" s="3" t="s">
        <v>132</v>
      </c>
      <c r="B102" s="3" t="s">
        <v>132</v>
      </c>
      <c r="C102" s="3" t="s">
        <v>132</v>
      </c>
      <c r="D102" s="20" t="s">
        <v>76</v>
      </c>
      <c r="E102" s="3" t="s">
        <v>132</v>
      </c>
      <c r="F102" s="3" t="s">
        <v>132</v>
      </c>
      <c r="G102" s="21">
        <f>G73+G13</f>
        <v>23314056</v>
      </c>
      <c r="H102" s="21">
        <f>H73+H13</f>
        <v>18082536</v>
      </c>
      <c r="I102" s="21">
        <f>I73+I13</f>
        <v>5231520</v>
      </c>
      <c r="J102" s="21">
        <f>J73+J13</f>
        <v>5216520</v>
      </c>
      <c r="K102" s="34">
        <f>I102-J102</f>
        <v>15000</v>
      </c>
    </row>
    <row r="103" spans="1:13" s="15" customFormat="1" x14ac:dyDescent="0.25">
      <c r="A103" s="38"/>
      <c r="B103" s="38"/>
      <c r="C103" s="38"/>
      <c r="D103" s="38"/>
      <c r="E103" s="38"/>
      <c r="F103" s="38"/>
      <c r="G103" s="120"/>
      <c r="H103" s="120"/>
      <c r="I103" s="120"/>
      <c r="J103" s="120"/>
    </row>
    <row r="104" spans="1:13" s="15" customForma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</row>
    <row r="105" spans="1:13" s="39" customFormat="1" ht="30.75" customHeight="1" x14ac:dyDescent="0.3">
      <c r="D105" s="39" t="s">
        <v>212</v>
      </c>
      <c r="E105" s="40"/>
      <c r="F105" s="41"/>
      <c r="G105" s="39" t="s">
        <v>213</v>
      </c>
    </row>
    <row r="107" spans="1:13" x14ac:dyDescent="0.25">
      <c r="G107" s="130"/>
      <c r="H107" s="130"/>
      <c r="I107" s="131"/>
    </row>
    <row r="109" spans="1:13" x14ac:dyDescent="0.25">
      <c r="G109" s="67"/>
      <c r="H109" s="67"/>
      <c r="I109" s="67"/>
      <c r="J109" s="67"/>
    </row>
    <row r="110" spans="1:13" x14ac:dyDescent="0.25">
      <c r="G110" s="67"/>
      <c r="H110" s="67"/>
      <c r="I110" s="67"/>
      <c r="J110" s="67"/>
    </row>
    <row r="112" spans="1:13" x14ac:dyDescent="0.25">
      <c r="H112" s="55"/>
    </row>
  </sheetData>
  <mergeCells count="61">
    <mergeCell ref="F10:F11"/>
    <mergeCell ref="G10:G11"/>
    <mergeCell ref="H10:H11"/>
    <mergeCell ref="I10:J10"/>
    <mergeCell ref="A65:A66"/>
    <mergeCell ref="B65:B66"/>
    <mergeCell ref="C65:C66"/>
    <mergeCell ref="D65:D66"/>
    <mergeCell ref="E65:E66"/>
    <mergeCell ref="F65:F66"/>
    <mergeCell ref="G65:G66"/>
    <mergeCell ref="A34:A35"/>
    <mergeCell ref="B34:B35"/>
    <mergeCell ref="C34:C35"/>
    <mergeCell ref="D34:D35"/>
    <mergeCell ref="E34:E35"/>
    <mergeCell ref="B9:E9"/>
    <mergeCell ref="A10:A11"/>
    <mergeCell ref="B10:B11"/>
    <mergeCell ref="C10:C11"/>
    <mergeCell ref="D10:D11"/>
    <mergeCell ref="E10:E11"/>
    <mergeCell ref="E8:F8"/>
    <mergeCell ref="I1:J1"/>
    <mergeCell ref="B5:K5"/>
    <mergeCell ref="E7:F7"/>
    <mergeCell ref="F2:J3"/>
    <mergeCell ref="F4:J4"/>
    <mergeCell ref="A49:A50"/>
    <mergeCell ref="B49:B50"/>
    <mergeCell ref="C49:C50"/>
    <mergeCell ref="D49:D50"/>
    <mergeCell ref="E49:E50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F34:F35"/>
    <mergeCell ref="G34:G35"/>
    <mergeCell ref="H34:H35"/>
    <mergeCell ref="I34:J34"/>
    <mergeCell ref="H65:H66"/>
    <mergeCell ref="I65:J65"/>
    <mergeCell ref="F49:F50"/>
    <mergeCell ref="G49:G50"/>
    <mergeCell ref="H49:H50"/>
    <mergeCell ref="I49:J49"/>
    <mergeCell ref="F83:F84"/>
    <mergeCell ref="G83:G84"/>
    <mergeCell ref="H83:H84"/>
    <mergeCell ref="I83:J83"/>
    <mergeCell ref="A83:A84"/>
    <mergeCell ref="B83:B84"/>
    <mergeCell ref="C83:C84"/>
    <mergeCell ref="D83:D84"/>
    <mergeCell ref="E83:E84"/>
  </mergeCells>
  <pageMargins left="0.7" right="0.7" top="0.75" bottom="0.75" header="0.51180555555555496" footer="0.51180555555555496"/>
  <pageSetup paperSize="9" scale="64" firstPageNumber="0" orientation="landscape" r:id="rId1"/>
  <rowBreaks count="5" manualBreakCount="5">
    <brk id="21" max="9" man="1"/>
    <brk id="33" max="9" man="1"/>
    <brk id="48" max="9" man="1"/>
    <brk id="64" max="9" man="1"/>
    <brk id="10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2023-09-12T13:31:05Z</cp:lastPrinted>
  <dcterms:created xsi:type="dcterms:W3CDTF">2006-09-16T00:00:00Z</dcterms:created>
  <dcterms:modified xsi:type="dcterms:W3CDTF">2023-09-12T13:31:09Z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