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/>
  </bookViews>
  <sheets>
    <sheet name="додаток 6" sheetId="6" r:id="rId1"/>
  </sheets>
  <definedNames>
    <definedName name="_xlnm.Print_Area" localSheetId="0">'додаток 6'!$A$1:$J$113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2" i="6" l="1"/>
  <c r="I89" i="6" s="1"/>
  <c r="J92" i="6"/>
  <c r="J89" i="6" s="1"/>
  <c r="H89" i="6"/>
  <c r="J67" i="6"/>
  <c r="I67" i="6"/>
  <c r="G94" i="6" l="1"/>
  <c r="H82" i="6"/>
  <c r="H78" i="6"/>
  <c r="H58" i="6"/>
  <c r="H17" i="6" l="1"/>
  <c r="H71" i="6"/>
  <c r="H53" i="6"/>
  <c r="G104" i="6"/>
  <c r="J104" i="6"/>
  <c r="G106" i="6"/>
  <c r="J106" i="6"/>
  <c r="G105" i="6"/>
  <c r="J105" i="6"/>
  <c r="G72" i="6"/>
  <c r="I73" i="6"/>
  <c r="J73" i="6" s="1"/>
  <c r="J71" i="6" s="1"/>
  <c r="G73" i="6" l="1"/>
  <c r="G71" i="6" s="1"/>
  <c r="I71" i="6"/>
  <c r="G32" i="6"/>
  <c r="H29" i="6"/>
  <c r="G82" i="6"/>
  <c r="H49" i="6"/>
  <c r="H48" i="6"/>
  <c r="J77" i="6"/>
  <c r="J76" i="6" s="1"/>
  <c r="I77" i="6"/>
  <c r="I76" i="6" s="1"/>
  <c r="H77" i="6" l="1"/>
  <c r="G78" i="6"/>
  <c r="G108" i="6"/>
  <c r="G77" i="6" l="1"/>
  <c r="G76" i="6" s="1"/>
  <c r="H76" i="6"/>
  <c r="H55" i="6"/>
  <c r="E63" i="6"/>
  <c r="H85" i="6"/>
  <c r="I85" i="6"/>
  <c r="J85" i="6"/>
  <c r="H83" i="6"/>
  <c r="I83" i="6"/>
  <c r="I75" i="6" s="1"/>
  <c r="J83" i="6"/>
  <c r="G84" i="6"/>
  <c r="G83" i="6" s="1"/>
  <c r="H75" i="6" l="1"/>
  <c r="J75" i="6"/>
  <c r="J74" i="6" s="1"/>
  <c r="I74" i="6" l="1"/>
  <c r="H38" i="6"/>
  <c r="H74" i="6" l="1"/>
  <c r="H59" i="6"/>
  <c r="I59" i="6"/>
  <c r="I54" i="6" s="1"/>
  <c r="F63" i="6"/>
  <c r="G63" i="6"/>
  <c r="G59" i="6" s="1"/>
  <c r="G64" i="6"/>
  <c r="J63" i="6" l="1"/>
  <c r="J59" i="6" s="1"/>
  <c r="J54" i="6" s="1"/>
  <c r="F99" i="6"/>
  <c r="G101" i="6" l="1"/>
  <c r="H41" i="6" l="1"/>
  <c r="G41" i="6" s="1"/>
  <c r="H40" i="6"/>
  <c r="H39" i="6" l="1"/>
  <c r="J103" i="6"/>
  <c r="G103" i="6" l="1"/>
  <c r="H66" i="6"/>
  <c r="I66" i="6"/>
  <c r="J66" i="6"/>
  <c r="G67" i="6"/>
  <c r="G66" i="6" s="1"/>
  <c r="H102" i="6"/>
  <c r="G107" i="6"/>
  <c r="H54" i="6" l="1"/>
  <c r="H28" i="6" l="1"/>
  <c r="G27" i="6"/>
  <c r="H36" i="6"/>
  <c r="H31" i="6"/>
  <c r="G31" i="6" s="1"/>
  <c r="H26" i="6"/>
  <c r="I102" i="6"/>
  <c r="J102" i="6"/>
  <c r="G109" i="6"/>
  <c r="G102" i="6" s="1"/>
  <c r="H30" i="6" l="1"/>
  <c r="H19" i="6" s="1"/>
  <c r="I39" i="6"/>
  <c r="G40" i="6"/>
  <c r="G57" i="6"/>
  <c r="H90" i="6" l="1"/>
  <c r="I90" i="6"/>
  <c r="J90" i="6"/>
  <c r="F21" i="6" l="1"/>
  <c r="F31" i="6" s="1"/>
  <c r="G91" i="6" l="1"/>
  <c r="G90" i="6" s="1"/>
  <c r="H44" i="6"/>
  <c r="G48" i="6" l="1"/>
  <c r="G49" i="6"/>
  <c r="I88" i="6" l="1"/>
  <c r="I87" i="6" s="1"/>
  <c r="J88" i="6"/>
  <c r="J87" i="6" s="1"/>
  <c r="G98" i="6"/>
  <c r="H93" i="6"/>
  <c r="I69" i="6"/>
  <c r="I65" i="6" s="1"/>
  <c r="J69" i="6"/>
  <c r="J65" i="6" s="1"/>
  <c r="H69" i="6"/>
  <c r="H50" i="6"/>
  <c r="J44" i="6"/>
  <c r="I44" i="6"/>
  <c r="G29" i="6"/>
  <c r="G100" i="6"/>
  <c r="G99" i="6"/>
  <c r="E99" i="6"/>
  <c r="F93" i="6"/>
  <c r="E93" i="6"/>
  <c r="G86" i="6"/>
  <c r="G70" i="6"/>
  <c r="G56" i="6"/>
  <c r="G55" i="6"/>
  <c r="G52" i="6"/>
  <c r="G51" i="6"/>
  <c r="J50" i="6"/>
  <c r="I50" i="6"/>
  <c r="G42" i="6"/>
  <c r="G39" i="6" s="1"/>
  <c r="J39" i="6"/>
  <c r="G38" i="6"/>
  <c r="G37" i="6" s="1"/>
  <c r="J37" i="6"/>
  <c r="I37" i="6"/>
  <c r="G36" i="6"/>
  <c r="J30" i="6"/>
  <c r="J19" i="6" s="1"/>
  <c r="I30" i="6"/>
  <c r="G30" i="6" s="1"/>
  <c r="G28" i="6"/>
  <c r="G26" i="6"/>
  <c r="G25" i="6"/>
  <c r="G21" i="6"/>
  <c r="F25" i="6"/>
  <c r="F28" i="6" s="1"/>
  <c r="E21" i="6"/>
  <c r="G20" i="6"/>
  <c r="I19" i="6"/>
  <c r="G18" i="6"/>
  <c r="F18" i="6"/>
  <c r="E18" i="6"/>
  <c r="G17" i="6"/>
  <c r="J16" i="6"/>
  <c r="I16" i="6"/>
  <c r="H16" i="6"/>
  <c r="G15" i="6"/>
  <c r="G14" i="6" s="1"/>
  <c r="J14" i="6"/>
  <c r="I14" i="6"/>
  <c r="G69" i="6" l="1"/>
  <c r="H65" i="6"/>
  <c r="G85" i="6"/>
  <c r="G68" i="6"/>
  <c r="H92" i="6"/>
  <c r="E25" i="6"/>
  <c r="E28" i="6" s="1"/>
  <c r="E31" i="6"/>
  <c r="J43" i="6"/>
  <c r="H37" i="6"/>
  <c r="I43" i="6"/>
  <c r="I13" i="6" s="1"/>
  <c r="I12" i="6" s="1"/>
  <c r="I110" i="6" s="1"/>
  <c r="G58" i="6"/>
  <c r="G54" i="6" s="1"/>
  <c r="J13" i="6"/>
  <c r="J12" i="6" s="1"/>
  <c r="J110" i="6" s="1"/>
  <c r="G19" i="6"/>
  <c r="G44" i="6"/>
  <c r="G16" i="6"/>
  <c r="H14" i="6"/>
  <c r="G50" i="6"/>
  <c r="G53" i="6"/>
  <c r="G93" i="6"/>
  <c r="G92" i="6" s="1"/>
  <c r="K85" i="6" l="1"/>
  <c r="G75" i="6"/>
  <c r="G74" i="6" s="1"/>
  <c r="H88" i="6"/>
  <c r="H87" i="6" s="1"/>
  <c r="G89" i="6"/>
  <c r="H43" i="6"/>
  <c r="H13" i="6" s="1"/>
  <c r="G43" i="6"/>
  <c r="K110" i="6" l="1"/>
  <c r="G88" i="6"/>
  <c r="G87" i="6" s="1"/>
  <c r="G13" i="6"/>
  <c r="G12" i="6" s="1"/>
  <c r="K12" i="6" s="1"/>
  <c r="H12" i="6"/>
  <c r="H110" i="6" s="1"/>
  <c r="G110" i="6" l="1"/>
  <c r="G65" i="6"/>
</calcChain>
</file>

<file path=xl/sharedStrings.xml><?xml version="1.0" encoding="utf-8"?>
<sst xmlns="http://schemas.openxmlformats.org/spreadsheetml/2006/main" count="389" uniqueCount="213">
  <si>
    <t>(код бюджету)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</si>
  <si>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</si>
  <si>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</si>
  <si>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</si>
  <si>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</si>
  <si>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</si>
  <si>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</si>
  <si>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</si>
  <si>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</si>
  <si>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6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</si>
  <si>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</si>
  <si>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</si>
  <si>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</si>
  <si>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</si>
  <si>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</si>
  <si>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</si>
  <si>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</si>
  <si>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</si>
  <si>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</si>
  <si>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</si>
  <si>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</si>
  <si>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</si>
  <si>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</si>
  <si>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</si>
  <si>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</si>
  <si>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</si>
  <si>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</si>
  <si>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</si>
  <si>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</si>
  <si>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</si>
  <si>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</si>
  <si>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</si>
  <si>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</si>
  <si>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</si>
  <si>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</si>
  <si>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</si>
  <si>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</si>
  <si>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</si>
  <si>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>0213160</t>
  </si>
  <si>
    <t>3160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</si>
  <si>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</si>
  <si>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</si>
  <si>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</si>
  <si>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</si>
  <si>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</si>
  <si>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0214082</t>
  </si>
  <si>
    <t>0829</t>
  </si>
  <si>
    <t>Інші заходи в галузі культури і мистецтва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</si>
  <si>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</si>
  <si>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</si>
  <si>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</si>
  <si>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</si>
  <si>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</si>
  <si>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</si>
  <si>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</si>
  <si>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</si>
  <si>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</si>
  <si>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</si>
  <si>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</si>
  <si>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</si>
  <si>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</si>
  <si>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0217461</t>
  </si>
  <si>
    <t>7461</t>
  </si>
  <si>
    <t>0456</t>
  </si>
  <si>
    <t>0490</t>
  </si>
  <si>
    <t>0218230</t>
  </si>
  <si>
    <t>8230</t>
  </si>
  <si>
    <t>0380</t>
  </si>
  <si>
    <t>Інші заходи громадського порядку та безпеки</t>
  </si>
  <si>
    <t>8311</t>
  </si>
  <si>
    <t>0511</t>
  </si>
  <si>
    <t>Охорона та раціональне використання природних ресурсів</t>
  </si>
  <si>
    <t>0133</t>
  </si>
  <si>
    <t>3700000</t>
  </si>
  <si>
    <t>3710000</t>
  </si>
  <si>
    <t>9770</t>
  </si>
  <si>
    <t>0180</t>
  </si>
  <si>
    <t>Інші субвенції з місцевого бюджету</t>
  </si>
  <si>
    <t>Код Програмної класифікації видатків та кредитування місцевого бюджету</t>
  </si>
  <si>
    <t>УСЬОГО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</si>
  <si>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</si>
  <si>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</si>
  <si>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</si>
  <si>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</si>
  <si>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</si>
  <si>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</si>
  <si>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</si>
  <si>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</si>
  <si>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</si>
  <si>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2111</t>
  </si>
  <si>
    <t>2152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</si>
  <si>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</si>
  <si>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</si>
  <si>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4082</t>
  </si>
  <si>
    <t>5062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</si>
  <si>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</si>
  <si>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</si>
  <si>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</si>
  <si>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</si>
  <si>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</si>
  <si>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</si>
  <si>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</si>
  <si>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</si>
  <si>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</si>
  <si>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</si>
  <si>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</si>
  <si>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</si>
  <si>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</si>
  <si>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</si>
  <si>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Програма «Призовна діяльність» на 2021-2025 рік.</t>
  </si>
  <si>
    <t xml:space="preserve"> рішення сільської ради від 22.12.2020 року № 4-29/VIII</t>
  </si>
  <si>
    <t>X</t>
  </si>
  <si>
    <t/>
  </si>
  <si>
    <t>"Про бюджет Білозірської сільської  територіальної громади  на 2024 рік" (2350100000)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</si>
  <si>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</si>
  <si>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</si>
  <si>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</si>
  <si>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</si>
  <si>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</si>
  <si>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ІНША ДІЯЛЬНІСТЬ</t>
  </si>
  <si>
    <t>0218130</t>
  </si>
  <si>
    <t>8130</t>
  </si>
  <si>
    <t>0320</t>
  </si>
  <si>
    <t>Забезпечення діяльності місцевої та добровільної пожежної охорони</t>
  </si>
  <si>
    <t>ОХОРОНА ЗДОРОВ’Я</t>
  </si>
  <si>
    <t>Програма розвитку охорони здоров’я   Білозірської сільської територіальної громади на 2021-2025 роки (зі змінами)</t>
  </si>
  <si>
    <t>рішення сільської ради від 22.12.2020 року № 4-23/VIII, зміни від 22.12.2021 № 25-18/VIII, 30.01.2023 №46-4/VIII, 28.02.2023 № 47-3/VIII</t>
  </si>
  <si>
    <t>Комплекснаї програма «Турбота» Білозірської територіальної громади на 2021-2025 роки (зі змінами)</t>
  </si>
  <si>
    <t xml:space="preserve"> рішення сільської ради від 22.12.2020.№ 4-36/VIII, зміни від 24.02.2021.№8-18/VІІI 30.11.2021.№ 23-7/VІІI, 22.12.2021.№ 25-25/VІІI 22.12.2022.№ 45-13/ VIII,    рішення ВК 08.08.2022 №107
</t>
  </si>
  <si>
    <t>КУЛЬТУРА I МИСТЕЦТВО</t>
  </si>
  <si>
    <t>ФIЗИЧНА КУЛЬТУРА I СПОРТ</t>
  </si>
  <si>
    <t>ЖИТЛОВО-КОМУНАЛЬНЕ ГОСПОДАРСТВО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</si>
  <si>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</si>
  <si>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</si>
  <si>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 «Забезпечення пожежної безпеки у Білозірській ТГ на 2021-2025 роки» (зі змінами)</t>
  </si>
  <si>
    <t>Комплексної програми розвитку освіти  Білозірської сільської територіальної громади на 2021-2025 роки зі змінами</t>
  </si>
  <si>
    <t xml:space="preserve"> рішення сільської ради від 22.12.2020 року № 4-32/VIII, зміни від 22.12.2022 № 45-13/ VIII</t>
  </si>
  <si>
    <t>гривні</t>
  </si>
  <si>
    <t xml:space="preserve">Програми «Розвиток та фінансова підтримка комунального підприємства Ірдинське Білозірської сільської ради на 2024 рік».
</t>
  </si>
  <si>
    <t>Програма «Розвиток та фінансова підтримка комунального підприємства  Білозірської сільської ради на 2024  рік»</t>
  </si>
  <si>
    <t>0217680</t>
  </si>
  <si>
    <t>Членські внески до асоціацій органів місцевого самоврядування</t>
  </si>
  <si>
    <t>Програма «Членські внески на 2021-2025 роки» (зі змінами)</t>
  </si>
  <si>
    <t>Додаток 6</t>
  </si>
  <si>
    <t>рішення сільської ради від 26.09.2023 №  59-3/VIII</t>
  </si>
  <si>
    <t>Програма  «Розвиток земельних відносин  на території
Білозірської сільської ради на 2022-2026 роки" (зі змінами)</t>
  </si>
  <si>
    <t xml:space="preserve"> рішення сільської ради від 08.02.2022 року № 28-51/VIII, зміни від від 29.03.2023 року  № 48-30 /VІІІ</t>
  </si>
  <si>
    <t>Комплексна програма розвитку галузі культури Білозірської сільської територіальної громади  на 2021-2025 роки» (зі змінаим)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</si>
  <si>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</si>
  <si>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3719730</t>
  </si>
  <si>
    <t>9730</t>
  </si>
  <si>
    <t xml:space="preserve">до  рішення Білозірської сільської  ради   від 20.12.2023 № 64-35/VIII
</t>
  </si>
  <si>
    <t xml:space="preserve"> рішення сільської ради від 20.12.2023 року № 64-6/VIII</t>
  </si>
  <si>
    <t xml:space="preserve"> рішення сільської ради від 20.12.2023 року № 64-7/VIII</t>
  </si>
  <si>
    <t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роки, (зі змінами)</t>
  </si>
  <si>
    <t xml:space="preserve">Програми «Єдності та підтримки громад України, що постраждали внаслідок бойових дій, терористичних актів, диверсій, спричинених збройною агресією російської федерації проти України на 2024-2027 роки» 
</t>
  </si>
  <si>
    <t>Програма розвитку фізичної культури і спорту Білозірської сільської територіальної громади  на 2021-2025 роки (зі змінами)</t>
  </si>
  <si>
    <t xml:space="preserve"> рішення сільської ради від 22.12.2020 року № 4-34/VIII, зміни від 29.01.2024 № 65-15/VIII </t>
  </si>
  <si>
    <t>0217351</t>
  </si>
  <si>
    <t>Розроблення комплексних планів просторового розвитку територій територіальних громад</t>
  </si>
  <si>
    <t>0215011</t>
  </si>
  <si>
    <t>Проведення навчально-тренувальних зборів і змагань з олімпійських видів спорту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</si>
  <si>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</si>
  <si>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Програм  протидії тероризму на території Білозірської сільської територіальної громади на 2021-2025 роки
</t>
  </si>
  <si>
    <t>Програма виплати однорозової грошової допомоги випускникам закладів загальної середньої освіти Білозірської сільської територіаольної громади із числа дітей-сиріт та дітей, позбавлених батьківського піклування у 2024-2029 роках.</t>
  </si>
  <si>
    <t>рішення сесії від 29 січня 2024 року  № 65-14 /VIII</t>
  </si>
  <si>
    <t>0213140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</si>
  <si>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</si>
  <si>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</si>
  <si>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</si>
  <si>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0218240</t>
  </si>
  <si>
    <t>Заходи та роботи з територіальної оборони</t>
  </si>
  <si>
    <t>Програма "Підтримка  діяльності органів виконавчої влади на 2021-2024 роки»</t>
  </si>
  <si>
    <t>Заходи із запобігання та ліквідації надзвичайних ситуацій та наслідків стихійного лиха</t>
  </si>
  <si>
    <t>Про затвердження Програми створення  місцевої автоматизованої системи централізованого оповіщення Білозірської сільської територіальної громади на 2024 – 2025 роки</t>
  </si>
  <si>
    <t>рішення сесії від 28.02.2024 № 67-5/VІІІ</t>
  </si>
  <si>
    <t>Про затвердження Програми «Надання фінансової підтримки для матеріально-технічного забезпечення військової частини А 4507 на 2024 рік</t>
  </si>
  <si>
    <t>Програма підтримки територіальної оборони, інших сил безпеки, сил оборони та Збройних Сил України на 2023-2025роки</t>
  </si>
  <si>
    <t>0215012</t>
  </si>
  <si>
    <t>Проведення навчально-тренувальних зборів і змагань з неолімпійських видів спорту</t>
  </si>
  <si>
    <t xml:space="preserve"> рішення сільської ради від 29.01.2024 року   №  65-2/VIII</t>
  </si>
  <si>
    <t xml:space="preserve">рішення сесії від  24.02.2021 року №8-20/VІІІ </t>
  </si>
  <si>
    <t>рішення сесії від 28.02.2024 року №  67-3/VIII</t>
  </si>
  <si>
    <t xml:space="preserve">рішення сесії від 29.03.2023 № 48-5/VІІІ </t>
  </si>
  <si>
    <t>Рішення сесія  від 21.03.2024 № від 69-1/VIІІ</t>
  </si>
  <si>
    <t>рішення сільської ради від 29.01.2024 року № 65-3/VIII</t>
  </si>
  <si>
    <t xml:space="preserve"> рішення сільської ради  від 28.02.2023 № 47-1/VIII</t>
  </si>
  <si>
    <t xml:space="preserve"> рішення сільської ради від  29.03.2023 № 48-4/VІІІ</t>
  </si>
  <si>
    <t>0217670</t>
  </si>
  <si>
    <t>7670</t>
  </si>
  <si>
    <t>Внески до статутного капіталу суб’єктів господарювання</t>
  </si>
  <si>
    <t>Секретар сільської ради</t>
  </si>
  <si>
    <t>Тетяна ДІБРОВА</t>
  </si>
  <si>
    <t>Розподіл витрат бюджету  Білозірської сільської територіальної громди на реалізацію місцевих/регіональних програм у 2024 році</t>
  </si>
  <si>
    <t>Програми «Забезпечення виконання судових рішень та виконавчих документів на 2023-2025 роки»</t>
  </si>
  <si>
    <t>Комплексна програма розвитку надання соціальних послуг КЗ «ЦНСП Білозірської сільської ради» на 2024 рік» (зі змінами)</t>
  </si>
  <si>
    <t xml:space="preserve"> рішення сільської ради від 20.12.2023 року № 64-32/VIII, зміни від 28.03.2024 №70-3/VIIІ</t>
  </si>
  <si>
    <t>Про затвердження Програми та Порядку безоплатного поховання померлих (загиблих) військовослужбовців на 2024-2025 роки (зі змінами)</t>
  </si>
  <si>
    <t xml:space="preserve"> рішення сільської ради від 28.03.2024 №70-1/VIIІ</t>
  </si>
  <si>
    <t xml:space="preserve">Програма 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 </t>
  </si>
  <si>
    <t>рішення сесії від 28.03.2024 №  70-2/VIII</t>
  </si>
  <si>
    <t>Управління містобудування та архітектури Білозірської сільської ради</t>
  </si>
  <si>
    <t xml:space="preserve"> рішення сесії від 26.04.202 року № 71-3 /VIII</t>
  </si>
  <si>
    <t xml:space="preserve">Програма «Підтримка державної політики у сфері казначейського обслуговування бюджетних коштів  на 2024 рік»
</t>
  </si>
  <si>
    <t>Про затвердження Програми Білозірської сільської територіальної громади" Про підтримку Черкаського батальйону територіальної оборони в/ч А 7324" на 2022-2025роки</t>
  </si>
  <si>
    <t>рішення  виконавчого комітету Білозірської сільської ради  02.09.2022 року № 106</t>
  </si>
  <si>
    <t xml:space="preserve">рішення сільської ради від 22.12.2022 року № 45-21/VIII </t>
  </si>
  <si>
    <t>Програма «Надання фінансової підтримки для матеріально-технічного забезпечення військової частини А4648  на 2024 рік»</t>
  </si>
  <si>
    <t>рішення сесії від 26.04.2024 року  № 71-4 /VIII</t>
  </si>
  <si>
    <t xml:space="preserve"> рішення сільської ради від 13.12.2022 року №  44-2/VIII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</si>
  <si>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t>
  </si>
  <si>
    <t>0218110</t>
  </si>
  <si>
    <t>(в редакції рішення сесії  від  25.06.2024 р.№ 74-1/VIII)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</si>
</sst>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b/>
      <sz val="5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63">
    <xf numFmtId="0" fontId="0" fillId="0" borderId="0" xfId="0"/>
    <xf numFmtId="0" fontId="5" fillId="0" borderId="0" xfId="0" applyFont="1" applyBorder="1" applyAlignment="1" applyProtection="1">
      <alignment horizontal="left" vertical="top" wrapText="1"/>
    </xf>
    <xf numFmtId="0" fontId="7" fillId="0" borderId="0" xfId="0" applyFont="1" applyAlignment="1" applyProtection="1"/>
    <xf numFmtId="0" fontId="7" fillId="0" borderId="0" xfId="0" applyFont="1"/>
    <xf numFmtId="0" fontId="10" fillId="0" borderId="2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wrapText="1"/>
    </xf>
    <xf numFmtId="0" fontId="7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>
      <alignment horizontal="right" vertical="top" wrapText="1"/>
    </xf>
    <xf numFmtId="0" fontId="7" fillId="0" borderId="0" xfId="0" applyFont="1" applyAlignment="1">
      <alignment horizontal="right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/>
    <xf numFmtId="0" fontId="9" fillId="0" borderId="0" xfId="0" applyFont="1" applyBorder="1" applyAlignment="1" applyProtection="1">
      <alignment horizontal="left" vertical="top" wrapText="1"/>
    </xf>
    <xf numFmtId="0" fontId="9" fillId="0" borderId="0" xfId="0" applyFont="1"/>
    <xf numFmtId="0" fontId="7" fillId="0" borderId="0" xfId="0" applyFont="1" applyBorder="1" applyAlignment="1" applyProtection="1">
      <alignment horizontal="left" vertical="top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4" fontId="10" fillId="0" borderId="3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left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</xf>
    <xf numFmtId="4" fontId="7" fillId="2" borderId="2" xfId="0" applyNumberFormat="1" applyFont="1" applyFill="1" applyBorder="1" applyAlignment="1" applyProtection="1">
      <alignment horizontal="right" vertical="center" wrapText="1"/>
    </xf>
    <xf numFmtId="4" fontId="7" fillId="2" borderId="3" xfId="0" applyNumberFormat="1" applyFont="1" applyFill="1" applyBorder="1" applyAlignment="1" applyProtection="1">
      <alignment horizontal="right" vertical="center" wrapText="1"/>
    </xf>
    <xf numFmtId="4" fontId="7" fillId="0" borderId="0" xfId="0" applyNumberFormat="1" applyFont="1" applyBorder="1" applyAlignment="1" applyProtection="1">
      <alignment horizontal="left" vertical="top" wrapText="1"/>
    </xf>
    <xf numFmtId="0" fontId="9" fillId="0" borderId="0" xfId="0" applyFont="1" applyAlignment="1" applyProtection="1"/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vertical="center" wrapText="1"/>
    </xf>
    <xf numFmtId="4" fontId="12" fillId="0" borderId="2" xfId="0" applyNumberFormat="1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left" vertical="top" wrapText="1"/>
    </xf>
    <xf numFmtId="0" fontId="12" fillId="0" borderId="0" xfId="0" applyFont="1"/>
    <xf numFmtId="0" fontId="10" fillId="0" borderId="3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left" vertical="top" wrapText="1"/>
    </xf>
    <xf numFmtId="0" fontId="10" fillId="0" borderId="0" xfId="0" applyFont="1"/>
    <xf numFmtId="0" fontId="13" fillId="0" borderId="0" xfId="0" applyFont="1"/>
    <xf numFmtId="4" fontId="10" fillId="0" borderId="2" xfId="0" applyNumberFormat="1" applyFont="1" applyBorder="1" applyAlignment="1" applyProtection="1">
      <alignment horizontal="center" vertical="center" wrapText="1"/>
    </xf>
    <xf numFmtId="4" fontId="7" fillId="0" borderId="2" xfId="0" applyNumberFormat="1" applyFont="1" applyBorder="1" applyAlignment="1" applyProtection="1">
      <alignment horizontal="center" vertical="center" wrapText="1"/>
    </xf>
    <xf numFmtId="2" fontId="7" fillId="0" borderId="3" xfId="0" applyNumberFormat="1" applyFont="1" applyBorder="1" applyAlignment="1" applyProtection="1">
      <alignment horizontal="center" vertical="center" wrapText="1"/>
    </xf>
    <xf numFmtId="2" fontId="7" fillId="0" borderId="5" xfId="0" applyNumberFormat="1" applyFont="1" applyBorder="1" applyAlignment="1" applyProtection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4" fontId="7" fillId="3" borderId="2" xfId="0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Border="1" applyAlignment="1" applyProtection="1">
      <alignment horizontal="left" vertical="top" wrapText="1"/>
    </xf>
    <xf numFmtId="0" fontId="7" fillId="3" borderId="0" xfId="0" applyFont="1" applyFill="1"/>
    <xf numFmtId="0" fontId="0" fillId="3" borderId="0" xfId="0" applyFill="1"/>
    <xf numFmtId="49" fontId="10" fillId="0" borderId="2" xfId="0" applyNumberFormat="1" applyFont="1" applyBorder="1" applyAlignment="1" applyProtection="1">
      <alignment horizontal="center" vertical="center" wrapText="1"/>
    </xf>
    <xf numFmtId="4" fontId="9" fillId="0" borderId="0" xfId="0" applyNumberFormat="1" applyFont="1" applyAlignment="1" applyProtection="1">
      <alignment wrapText="1"/>
    </xf>
    <xf numFmtId="0" fontId="7" fillId="0" borderId="2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7" fillId="3" borderId="0" xfId="0" applyFont="1" applyFill="1" applyAlignment="1" applyProtection="1"/>
    <xf numFmtId="0" fontId="7" fillId="3" borderId="0" xfId="0" applyFont="1" applyFill="1" applyBorder="1" applyAlignment="1" applyProtection="1">
      <alignment vertical="top" wrapText="1"/>
    </xf>
    <xf numFmtId="0" fontId="7" fillId="3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vertical="center" wrapText="1"/>
    </xf>
    <xf numFmtId="0" fontId="10" fillId="3" borderId="2" xfId="0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top" wrapText="1"/>
    </xf>
    <xf numFmtId="0" fontId="9" fillId="3" borderId="0" xfId="0" applyFont="1" applyFill="1" applyAlignment="1" applyProtection="1"/>
    <xf numFmtId="0" fontId="11" fillId="3" borderId="0" xfId="0" applyFont="1" applyFill="1" applyAlignment="1" applyProtection="1"/>
    <xf numFmtId="0" fontId="10" fillId="3" borderId="8" xfId="0" applyFont="1" applyFill="1" applyBorder="1" applyAlignment="1" applyProtection="1">
      <alignment horizontal="center" vertical="center" wrapText="1"/>
    </xf>
    <xf numFmtId="4" fontId="10" fillId="0" borderId="8" xfId="0" applyNumberFormat="1" applyFont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right" wrapText="1"/>
    </xf>
    <xf numFmtId="0" fontId="4" fillId="0" borderId="0" xfId="0" applyFont="1" applyAlignment="1" applyProtection="1">
      <alignment horizontal="righ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14" fillId="0" borderId="0" xfId="0" applyFont="1"/>
    <xf numFmtId="0" fontId="7" fillId="0" borderId="2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4" fontId="7" fillId="0" borderId="8" xfId="0" applyNumberFormat="1" applyFont="1" applyBorder="1" applyAlignment="1" applyProtection="1">
      <alignment horizontal="right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0" fillId="0" borderId="0" xfId="0" applyFont="1"/>
    <xf numFmtId="0" fontId="16" fillId="5" borderId="8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4" fontId="10" fillId="5" borderId="8" xfId="0" applyNumberFormat="1" applyFont="1" applyFill="1" applyBorder="1" applyAlignment="1" applyProtection="1">
      <alignment horizontal="right" vertical="center" wrapText="1"/>
    </xf>
    <xf numFmtId="4" fontId="7" fillId="5" borderId="8" xfId="0" applyNumberFormat="1" applyFont="1" applyFill="1" applyBorder="1" applyAlignment="1" applyProtection="1">
      <alignment horizontal="right" vertical="center" wrapText="1"/>
    </xf>
    <xf numFmtId="4" fontId="7" fillId="5" borderId="3" xfId="0" applyNumberFormat="1" applyFont="1" applyFill="1" applyBorder="1" applyAlignment="1" applyProtection="1">
      <alignment horizontal="right" vertical="center" wrapText="1"/>
    </xf>
    <xf numFmtId="0" fontId="7" fillId="5" borderId="0" xfId="0" applyFont="1" applyFill="1" applyBorder="1" applyAlignment="1" applyProtection="1">
      <alignment horizontal="left" vertical="top" wrapText="1"/>
    </xf>
    <xf numFmtId="0" fontId="7" fillId="5" borderId="0" xfId="0" applyFont="1" applyFill="1"/>
    <xf numFmtId="0" fontId="17" fillId="0" borderId="6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vertical="center" wrapText="1"/>
    </xf>
    <xf numFmtId="4" fontId="6" fillId="0" borderId="0" xfId="0" applyNumberFormat="1" applyFont="1" applyAlignment="1" applyProtection="1">
      <alignment wrapText="1"/>
    </xf>
    <xf numFmtId="0" fontId="18" fillId="0" borderId="0" xfId="0" applyFont="1" applyAlignment="1" applyProtection="1">
      <alignment horizontal="right"/>
    </xf>
    <xf numFmtId="0" fontId="17" fillId="0" borderId="0" xfId="0" applyFont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17" fillId="0" borderId="2" xfId="0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left" vertical="center" wrapText="1"/>
    </xf>
    <xf numFmtId="0" fontId="21" fillId="0" borderId="2" xfId="0" applyFont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left" vertical="top" wrapText="1"/>
    </xf>
    <xf numFmtId="0" fontId="18" fillId="3" borderId="2" xfId="0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left" vertical="top" wrapText="1"/>
    </xf>
    <xf numFmtId="0" fontId="18" fillId="0" borderId="8" xfId="0" applyFont="1" applyBorder="1" applyAlignment="1" applyProtection="1">
      <alignment horizontal="left" vertical="center" wrapText="1"/>
    </xf>
    <xf numFmtId="0" fontId="18" fillId="5" borderId="8" xfId="0" applyFont="1" applyFill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2" fillId="0" borderId="0" xfId="0" applyFont="1" applyAlignment="1">
      <alignment wrapText="1"/>
    </xf>
    <xf numFmtId="0" fontId="19" fillId="0" borderId="0" xfId="0" applyFont="1" applyAlignment="1" applyProtection="1"/>
    <xf numFmtId="49" fontId="10" fillId="0" borderId="8" xfId="0" applyNumberFormat="1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left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top" wrapText="1"/>
    </xf>
    <xf numFmtId="0" fontId="17" fillId="3" borderId="2" xfId="0" applyFont="1" applyFill="1" applyBorder="1" applyAlignment="1" applyProtection="1">
      <alignment horizontal="left" vertical="center" wrapText="1"/>
    </xf>
    <xf numFmtId="49" fontId="23" fillId="0" borderId="8" xfId="0" applyNumberFormat="1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left" vertical="top" wrapText="1"/>
    </xf>
    <xf numFmtId="0" fontId="4" fillId="3" borderId="8" xfId="0" applyFont="1" applyFill="1" applyBorder="1" applyAlignment="1" applyProtection="1">
      <alignment horizontal="left"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2" fillId="3" borderId="8" xfId="0" applyFont="1" applyFill="1" applyBorder="1" applyAlignment="1" applyProtection="1">
      <alignment horizontal="left" vertical="center" wrapText="1"/>
    </xf>
    <xf numFmtId="0" fontId="21" fillId="0" borderId="8" xfId="0" applyFont="1" applyBorder="1" applyAlignment="1" applyProtection="1">
      <alignment horizontal="left" vertical="center" wrapText="1"/>
    </xf>
    <xf numFmtId="4" fontId="12" fillId="0" borderId="8" xfId="0" applyNumberFormat="1" applyFont="1" applyBorder="1" applyAlignment="1" applyProtection="1">
      <alignment horizontal="right" vertical="center" wrapText="1"/>
    </xf>
    <xf numFmtId="0" fontId="24" fillId="0" borderId="0" xfId="0" applyFont="1"/>
    <xf numFmtId="0" fontId="12" fillId="0" borderId="2" xfId="0" applyFont="1" applyBorder="1" applyAlignment="1" applyProtection="1">
      <alignment horizontal="left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left" vertical="center" wrapText="1"/>
    </xf>
    <xf numFmtId="4" fontId="17" fillId="0" borderId="2" xfId="0" applyNumberFormat="1" applyFont="1" applyBorder="1" applyAlignment="1" applyProtection="1">
      <alignment horizontal="right" vertical="center" wrapText="1"/>
    </xf>
    <xf numFmtId="4" fontId="17" fillId="0" borderId="3" xfId="0" applyNumberFormat="1" applyFont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0" xfId="0" applyFont="1"/>
    <xf numFmtId="0" fontId="25" fillId="0" borderId="0" xfId="0" applyFont="1"/>
    <xf numFmtId="49" fontId="12" fillId="0" borderId="2" xfId="0" applyNumberFormat="1" applyFont="1" applyBorder="1" applyAlignment="1" applyProtection="1">
      <alignment horizontal="center" vertical="center" wrapText="1"/>
    </xf>
    <xf numFmtId="4" fontId="17" fillId="0" borderId="0" xfId="0" applyNumberFormat="1" applyFont="1" applyBorder="1" applyAlignment="1" applyProtection="1">
      <alignment horizontal="left" vertical="top" wrapText="1"/>
    </xf>
    <xf numFmtId="0" fontId="18" fillId="3" borderId="8" xfId="0" applyFont="1" applyFill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8" fillId="0" borderId="10" xfId="0" applyFont="1" applyBorder="1" applyAlignment="1" applyProtection="1">
      <alignment horizontal="left" vertical="center" wrapText="1"/>
    </xf>
    <xf numFmtId="4" fontId="26" fillId="0" borderId="11" xfId="0" applyNumberFormat="1" applyFont="1" applyBorder="1" applyAlignment="1" applyProtection="1">
      <alignment horizontal="right" vertical="center" wrapText="1"/>
    </xf>
    <xf numFmtId="4" fontId="26" fillId="0" borderId="12" xfId="0" applyNumberFormat="1" applyFont="1" applyBorder="1" applyAlignment="1" applyProtection="1">
      <alignment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0"/>
  <sheetViews>
    <sheetView tabSelected="1" view="pageBreakPreview" zoomScale="115" zoomScaleNormal="100" zoomScaleSheetLayoutView="115" zoomScalePageLayoutView="95" workbookViewId="0">
      <selection activeCell="H92" sqref="H92:J92"/>
    </sheetView>
  </sheetViews>
  <sheetFormatPr defaultRowHeight="15" x14ac:dyDescent="0.25"/>
  <cols>
    <col min="1" max="1" width="12.5703125" style="2" customWidth="1"/>
    <col min="2" max="2" width="10.42578125" style="2" customWidth="1"/>
    <col min="3" max="3" width="11.140625" style="2" customWidth="1"/>
    <col min="4" max="4" width="36.42578125" style="2" customWidth="1"/>
    <col min="5" max="5" width="37.5703125" style="58" customWidth="1"/>
    <col min="6" max="6" width="27" style="115" customWidth="1"/>
    <col min="7" max="7" width="14.42578125" style="5" customWidth="1"/>
    <col min="8" max="8" width="15.28515625" style="2" customWidth="1"/>
    <col min="9" max="9" width="11.42578125" style="2"/>
    <col min="10" max="10" width="12.85546875" style="3" customWidth="1"/>
    <col min="11" max="11" width="10.7109375" style="3" customWidth="1"/>
    <col min="12" max="253" width="7.85546875" style="3" customWidth="1"/>
    <col min="254" max="254" width="9.140625" style="3" hidden="1" customWidth="1"/>
    <col min="255" max="255" width="14.140625" style="3" customWidth="1"/>
    <col min="256" max="256" width="14.5703125" style="3" customWidth="1"/>
    <col min="257" max="257" width="15.28515625" style="3" customWidth="1"/>
    <col min="258" max="258" width="33" style="3" customWidth="1"/>
    <col min="259" max="259" width="29.28515625" style="3" customWidth="1"/>
    <col min="260" max="260" width="17" style="3" customWidth="1"/>
    <col min="261" max="264" width="12.5703125" style="3" customWidth="1"/>
    <col min="265" max="265" width="3.7109375" style="3" customWidth="1"/>
    <col min="266" max="509" width="7.85546875" style="3" customWidth="1"/>
    <col min="510" max="510" width="9.140625" style="3" hidden="1" customWidth="1"/>
    <col min="511" max="511" width="14.140625" style="3" customWidth="1"/>
    <col min="512" max="512" width="14.5703125" style="3" customWidth="1"/>
    <col min="513" max="513" width="15.28515625" style="3" customWidth="1"/>
    <col min="514" max="514" width="33" style="3" customWidth="1"/>
    <col min="515" max="515" width="29.28515625" style="3" customWidth="1"/>
    <col min="516" max="516" width="17" style="3" customWidth="1"/>
    <col min="517" max="520" width="12.5703125" style="3" customWidth="1"/>
    <col min="521" max="521" width="3.7109375" style="3" customWidth="1"/>
    <col min="522" max="765" width="7.85546875" style="3" customWidth="1"/>
    <col min="766" max="766" width="9.140625" style="3" hidden="1" customWidth="1"/>
    <col min="767" max="767" width="14.140625" style="3" customWidth="1"/>
    <col min="768" max="768" width="14.5703125" style="3" customWidth="1"/>
    <col min="769" max="769" width="15.28515625" style="3" customWidth="1"/>
    <col min="770" max="770" width="33" style="3" customWidth="1"/>
    <col min="771" max="771" width="29.28515625" style="3" customWidth="1"/>
    <col min="772" max="772" width="17" style="3" customWidth="1"/>
    <col min="773" max="776" width="12.5703125" style="3" customWidth="1"/>
    <col min="777" max="777" width="3.7109375" style="3" customWidth="1"/>
    <col min="778" max="1021" width="7.85546875" style="3" customWidth="1"/>
    <col min="1022" max="1022" width="9.140625" style="3" hidden="1" customWidth="1"/>
    <col min="1023" max="1023" width="14.140625" style="3" customWidth="1"/>
    <col min="1024" max="1025" width="14.5703125" style="3" customWidth="1"/>
  </cols>
  <sheetData>
    <row r="1" spans="1:1025" ht="12.75" customHeight="1" x14ac:dyDescent="0.25">
      <c r="F1" s="96"/>
      <c r="G1" s="73"/>
      <c r="H1" s="74"/>
      <c r="I1" s="158" t="s">
        <v>143</v>
      </c>
      <c r="J1" s="158"/>
      <c r="K1" s="6"/>
    </row>
    <row r="2" spans="1:1025" s="8" customFormat="1" ht="15" customHeight="1" x14ac:dyDescent="0.2">
      <c r="A2" s="7"/>
      <c r="B2" s="7"/>
      <c r="D2" s="9"/>
      <c r="E2" s="59"/>
      <c r="F2" s="159" t="s">
        <v>151</v>
      </c>
      <c r="G2" s="159"/>
      <c r="H2" s="159"/>
      <c r="I2" s="159"/>
      <c r="J2" s="159"/>
      <c r="K2" s="9"/>
    </row>
    <row r="3" spans="1:1025" s="8" customFormat="1" ht="12" customHeight="1" x14ac:dyDescent="0.2">
      <c r="A3" s="7"/>
      <c r="B3" s="7"/>
      <c r="D3" s="10"/>
      <c r="E3" s="60"/>
      <c r="F3" s="158" t="s">
        <v>113</v>
      </c>
      <c r="G3" s="158"/>
      <c r="H3" s="158"/>
      <c r="I3" s="158"/>
      <c r="J3" s="158"/>
      <c r="K3" s="10"/>
    </row>
    <row r="4" spans="1:1025" s="8" customFormat="1" ht="12" customHeight="1" x14ac:dyDescent="0.2">
      <c r="A4" s="7"/>
      <c r="B4" s="7"/>
      <c r="D4" s="10"/>
      <c r="E4" s="60"/>
      <c r="F4" s="97"/>
      <c r="G4" s="162" t="s">
        <v>212</v>
      </c>
      <c r="H4" s="162"/>
      <c r="I4" s="162"/>
      <c r="J4" s="162"/>
      <c r="K4" s="10"/>
    </row>
    <row r="5" spans="1:1025" s="12" customFormat="1" ht="20.100000000000001" customHeight="1" x14ac:dyDescent="0.2">
      <c r="A5" s="11"/>
      <c r="B5" s="160" t="s">
        <v>193</v>
      </c>
      <c r="C5" s="160"/>
      <c r="D5" s="160"/>
      <c r="E5" s="160"/>
      <c r="F5" s="160"/>
      <c r="G5" s="160"/>
      <c r="H5" s="160"/>
      <c r="I5" s="160"/>
      <c r="J5" s="160"/>
      <c r="K5" s="160"/>
      <c r="L5" s="11"/>
    </row>
    <row r="6" spans="1:1025" s="12" customFormat="1" ht="11.1" customHeight="1" x14ac:dyDescent="0.2">
      <c r="A6" s="11"/>
      <c r="B6" s="11"/>
      <c r="C6" s="11"/>
      <c r="D6" s="11"/>
      <c r="E6" s="61"/>
      <c r="F6" s="98"/>
      <c r="G6" s="1"/>
      <c r="H6" s="11"/>
      <c r="I6" s="11"/>
      <c r="J6" s="11"/>
      <c r="K6" s="11"/>
      <c r="L6" s="11"/>
    </row>
    <row r="7" spans="1:1025" s="12" customFormat="1" ht="11.1" customHeight="1" x14ac:dyDescent="0.2">
      <c r="A7" s="11"/>
      <c r="B7" s="161">
        <v>2350100000</v>
      </c>
      <c r="C7" s="161"/>
      <c r="D7" s="161"/>
      <c r="E7" s="161"/>
      <c r="F7" s="98"/>
      <c r="G7" s="1"/>
      <c r="H7" s="11"/>
      <c r="I7" s="11"/>
      <c r="J7" s="11"/>
      <c r="K7" s="11"/>
      <c r="L7" s="11"/>
    </row>
    <row r="8" spans="1:1025" s="14" customFormat="1" ht="14.1" customHeight="1" x14ac:dyDescent="0.25">
      <c r="A8" s="13"/>
      <c r="B8" s="156" t="s">
        <v>0</v>
      </c>
      <c r="C8" s="156"/>
      <c r="D8" s="156"/>
      <c r="E8" s="156"/>
      <c r="F8" s="99"/>
      <c r="G8" s="13"/>
      <c r="H8" s="13"/>
      <c r="I8" s="13"/>
      <c r="J8" s="13" t="s">
        <v>137</v>
      </c>
      <c r="K8" s="13"/>
      <c r="L8" s="13"/>
    </row>
    <row r="9" spans="1:1025" ht="14.25" customHeight="1" x14ac:dyDescent="0.25">
      <c r="A9" s="155" t="s">
        <v>78</v>
      </c>
      <c r="B9" s="155" t="s">
        <v>11</v>
      </c>
      <c r="C9" s="155" t="s">
        <v>12</v>
      </c>
      <c r="D9" s="155" t="s">
        <v>80</v>
      </c>
      <c r="E9" s="157" t="s">
        <v>81</v>
      </c>
      <c r="F9" s="154" t="s">
        <v>82</v>
      </c>
      <c r="G9" s="155" t="s">
        <v>1</v>
      </c>
      <c r="H9" s="155" t="s">
        <v>10</v>
      </c>
      <c r="I9" s="155" t="s">
        <v>2</v>
      </c>
      <c r="J9" s="155"/>
      <c r="K9" s="15"/>
    </row>
    <row r="10" spans="1:1025" ht="105.75" customHeight="1" x14ac:dyDescent="0.25">
      <c r="A10" s="155"/>
      <c r="B10" s="155"/>
      <c r="C10" s="155"/>
      <c r="D10" s="155"/>
      <c r="E10" s="157"/>
      <c r="F10" s="154"/>
      <c r="G10" s="155"/>
      <c r="H10" s="155"/>
      <c r="I10" s="16" t="s">
        <v>3</v>
      </c>
      <c r="J10" s="32" t="s">
        <v>13</v>
      </c>
      <c r="K10" s="15"/>
    </row>
    <row r="11" spans="1:1025" x14ac:dyDescent="0.25">
      <c r="A11" s="32" t="s">
        <v>4</v>
      </c>
      <c r="B11" s="32" t="s">
        <v>5</v>
      </c>
      <c r="C11" s="32" t="s">
        <v>6</v>
      </c>
      <c r="D11" s="32" t="s">
        <v>7</v>
      </c>
      <c r="E11" s="48" t="s">
        <v>8</v>
      </c>
      <c r="F11" s="100" t="s">
        <v>9</v>
      </c>
      <c r="G11" s="32" t="s">
        <v>83</v>
      </c>
      <c r="H11" s="32" t="s">
        <v>84</v>
      </c>
      <c r="I11" s="16" t="s">
        <v>85</v>
      </c>
      <c r="J11" s="17" t="s">
        <v>86</v>
      </c>
      <c r="K11" s="15"/>
    </row>
    <row r="12" spans="1:1025" ht="26.25" customHeight="1" x14ac:dyDescent="0.25">
      <c r="A12" s="4" t="s">
        <v>14</v>
      </c>
      <c r="B12" s="4"/>
      <c r="C12" s="4"/>
      <c r="D12" s="18" t="s">
        <v>15</v>
      </c>
      <c r="E12" s="62"/>
      <c r="F12" s="101"/>
      <c r="G12" s="19">
        <f>G13</f>
        <v>14637715.810000001</v>
      </c>
      <c r="H12" s="19">
        <f>H13</f>
        <v>10748330.810000001</v>
      </c>
      <c r="I12" s="20">
        <f>I13</f>
        <v>3889385</v>
      </c>
      <c r="J12" s="19">
        <f>J13</f>
        <v>3889385</v>
      </c>
      <c r="K12" s="29">
        <f>14637715.81-G12</f>
        <v>0</v>
      </c>
    </row>
    <row r="13" spans="1:1025" ht="33" customHeight="1" x14ac:dyDescent="0.25">
      <c r="A13" s="4" t="s">
        <v>16</v>
      </c>
      <c r="B13" s="4"/>
      <c r="C13" s="4"/>
      <c r="D13" s="18" t="s">
        <v>15</v>
      </c>
      <c r="E13" s="62"/>
      <c r="F13" s="101"/>
      <c r="G13" s="19">
        <f>H13+I13</f>
        <v>14637715.810000001</v>
      </c>
      <c r="H13" s="19">
        <f>H14+H16+H19+H37+H39+H43+H54+H65</f>
        <v>10748330.810000001</v>
      </c>
      <c r="I13" s="19">
        <f>I14+I16+I19+I37+I39+I43+I54+I65</f>
        <v>3889385</v>
      </c>
      <c r="J13" s="19">
        <f>J14+J16+J19+J37+J39+J43+J54+J65</f>
        <v>3889385</v>
      </c>
      <c r="K13" s="15"/>
    </row>
    <row r="14" spans="1:1025" s="37" customFormat="1" ht="24.75" customHeight="1" x14ac:dyDescent="0.2">
      <c r="A14" s="33" t="s">
        <v>112</v>
      </c>
      <c r="B14" s="33" t="s">
        <v>17</v>
      </c>
      <c r="C14" s="33" t="s">
        <v>112</v>
      </c>
      <c r="D14" s="34" t="s">
        <v>18</v>
      </c>
      <c r="E14" s="63"/>
      <c r="F14" s="101"/>
      <c r="G14" s="35">
        <f>G15</f>
        <v>20000</v>
      </c>
      <c r="H14" s="35">
        <f t="shared" ref="H14:J14" si="0">H15</f>
        <v>20000</v>
      </c>
      <c r="I14" s="35">
        <f t="shared" si="0"/>
        <v>0</v>
      </c>
      <c r="J14" s="35">
        <f t="shared" si="0"/>
        <v>0</v>
      </c>
      <c r="K14" s="36"/>
    </row>
    <row r="15" spans="1:1025" ht="49.5" customHeight="1" x14ac:dyDescent="0.25">
      <c r="A15" s="32" t="s">
        <v>87</v>
      </c>
      <c r="B15" s="32" t="s">
        <v>76</v>
      </c>
      <c r="C15" s="16" t="s">
        <v>72</v>
      </c>
      <c r="D15" s="21" t="s">
        <v>88</v>
      </c>
      <c r="E15" s="49" t="s">
        <v>194</v>
      </c>
      <c r="F15" s="102" t="s">
        <v>144</v>
      </c>
      <c r="G15" s="19">
        <f t="shared" ref="G15:G36" si="1">H15+I15</f>
        <v>20000</v>
      </c>
      <c r="H15" s="24">
        <v>20000</v>
      </c>
      <c r="I15" s="23">
        <v>0</v>
      </c>
      <c r="J15" s="24">
        <v>0</v>
      </c>
      <c r="K15" s="15"/>
    </row>
    <row r="16" spans="1:1025" s="42" customFormat="1" ht="24.75" customHeight="1" x14ac:dyDescent="0.25">
      <c r="A16" s="4"/>
      <c r="B16" s="4">
        <v>2000</v>
      </c>
      <c r="C16" s="38"/>
      <c r="D16" s="39" t="s">
        <v>124</v>
      </c>
      <c r="E16" s="64"/>
      <c r="F16" s="103"/>
      <c r="G16" s="19">
        <f>G17+G18</f>
        <v>1910820</v>
      </c>
      <c r="H16" s="19">
        <f t="shared" ref="H16:J16" si="2">H17+H18</f>
        <v>1910820</v>
      </c>
      <c r="I16" s="19">
        <f t="shared" si="2"/>
        <v>0</v>
      </c>
      <c r="J16" s="19">
        <f t="shared" si="2"/>
        <v>0</v>
      </c>
      <c r="K16" s="40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41"/>
      <c r="LB16" s="41"/>
      <c r="LC16" s="41"/>
      <c r="LD16" s="41"/>
      <c r="LE16" s="41"/>
      <c r="LF16" s="41"/>
      <c r="LG16" s="41"/>
      <c r="LH16" s="41"/>
      <c r="LI16" s="41"/>
      <c r="LJ16" s="41"/>
      <c r="LK16" s="41"/>
      <c r="LL16" s="41"/>
      <c r="LM16" s="41"/>
      <c r="LN16" s="41"/>
      <c r="LO16" s="41"/>
      <c r="LP16" s="41"/>
      <c r="LQ16" s="41"/>
      <c r="LR16" s="41"/>
      <c r="LS16" s="41"/>
      <c r="LT16" s="41"/>
      <c r="LU16" s="41"/>
      <c r="LV16" s="41"/>
      <c r="LW16" s="41"/>
      <c r="LX16" s="41"/>
      <c r="LY16" s="41"/>
      <c r="LZ16" s="41"/>
      <c r="MA16" s="41"/>
      <c r="MB16" s="41"/>
      <c r="MC16" s="41"/>
      <c r="MD16" s="41"/>
      <c r="ME16" s="41"/>
      <c r="MF16" s="41"/>
      <c r="MG16" s="41"/>
      <c r="MH16" s="41"/>
      <c r="MI16" s="41"/>
      <c r="MJ16" s="41"/>
      <c r="MK16" s="41"/>
      <c r="ML16" s="41"/>
      <c r="MM16" s="41"/>
      <c r="MN16" s="41"/>
      <c r="MO16" s="41"/>
      <c r="MP16" s="41"/>
      <c r="MQ16" s="41"/>
      <c r="MR16" s="41"/>
      <c r="MS16" s="41"/>
      <c r="MT16" s="41"/>
      <c r="MU16" s="41"/>
      <c r="MV16" s="41"/>
      <c r="MW16" s="41"/>
      <c r="MX16" s="41"/>
      <c r="MY16" s="41"/>
      <c r="MZ16" s="41"/>
      <c r="NA16" s="41"/>
      <c r="NB16" s="41"/>
      <c r="NC16" s="41"/>
      <c r="ND16" s="41"/>
      <c r="NE16" s="41"/>
      <c r="NF16" s="41"/>
      <c r="NG16" s="41"/>
      <c r="NH16" s="41"/>
      <c r="NI16" s="41"/>
      <c r="NJ16" s="41"/>
      <c r="NK16" s="41"/>
      <c r="NL16" s="41"/>
      <c r="NM16" s="41"/>
      <c r="NN16" s="41"/>
      <c r="NO16" s="41"/>
      <c r="NP16" s="41"/>
      <c r="NQ16" s="41"/>
      <c r="NR16" s="41"/>
      <c r="NS16" s="41"/>
      <c r="NT16" s="41"/>
      <c r="NU16" s="41"/>
      <c r="NV16" s="41"/>
      <c r="NW16" s="41"/>
      <c r="NX16" s="41"/>
      <c r="NY16" s="41"/>
      <c r="NZ16" s="41"/>
      <c r="OA16" s="41"/>
      <c r="OB16" s="41"/>
      <c r="OC16" s="41"/>
      <c r="OD16" s="41"/>
      <c r="OE16" s="41"/>
      <c r="OF16" s="41"/>
      <c r="OG16" s="41"/>
      <c r="OH16" s="41"/>
      <c r="OI16" s="41"/>
      <c r="OJ16" s="41"/>
      <c r="OK16" s="41"/>
      <c r="OL16" s="41"/>
      <c r="OM16" s="41"/>
      <c r="ON16" s="41"/>
      <c r="OO16" s="41"/>
      <c r="OP16" s="41"/>
      <c r="OQ16" s="41"/>
      <c r="OR16" s="41"/>
      <c r="OS16" s="41"/>
      <c r="OT16" s="41"/>
      <c r="OU16" s="41"/>
      <c r="OV16" s="41"/>
      <c r="OW16" s="41"/>
      <c r="OX16" s="41"/>
      <c r="OY16" s="41"/>
      <c r="OZ16" s="41"/>
      <c r="PA16" s="41"/>
      <c r="PB16" s="41"/>
      <c r="PC16" s="41"/>
      <c r="PD16" s="41"/>
      <c r="PE16" s="41"/>
      <c r="PF16" s="41"/>
      <c r="PG16" s="41"/>
      <c r="PH16" s="41"/>
      <c r="PI16" s="41"/>
      <c r="PJ16" s="41"/>
      <c r="PK16" s="41"/>
      <c r="PL16" s="41"/>
      <c r="PM16" s="41"/>
      <c r="PN16" s="41"/>
      <c r="PO16" s="41"/>
      <c r="PP16" s="41"/>
      <c r="PQ16" s="41"/>
      <c r="PR16" s="41"/>
      <c r="PS16" s="41"/>
      <c r="PT16" s="41"/>
      <c r="PU16" s="41"/>
      <c r="PV16" s="41"/>
      <c r="PW16" s="41"/>
      <c r="PX16" s="41"/>
      <c r="PY16" s="41"/>
      <c r="PZ16" s="41"/>
      <c r="QA16" s="41"/>
      <c r="QB16" s="41"/>
      <c r="QC16" s="41"/>
      <c r="QD16" s="41"/>
      <c r="QE16" s="41"/>
      <c r="QF16" s="41"/>
      <c r="QG16" s="41"/>
      <c r="QH16" s="41"/>
      <c r="QI16" s="41"/>
      <c r="QJ16" s="41"/>
      <c r="QK16" s="41"/>
      <c r="QL16" s="41"/>
      <c r="QM16" s="41"/>
      <c r="QN16" s="41"/>
      <c r="QO16" s="41"/>
      <c r="QP16" s="41"/>
      <c r="QQ16" s="41"/>
      <c r="QR16" s="41"/>
      <c r="QS16" s="41"/>
      <c r="QT16" s="41"/>
      <c r="QU16" s="41"/>
      <c r="QV16" s="41"/>
      <c r="QW16" s="41"/>
      <c r="QX16" s="41"/>
      <c r="QY16" s="41"/>
      <c r="QZ16" s="41"/>
      <c r="RA16" s="41"/>
      <c r="RB16" s="41"/>
      <c r="RC16" s="41"/>
      <c r="RD16" s="41"/>
      <c r="RE16" s="41"/>
      <c r="RF16" s="41"/>
      <c r="RG16" s="41"/>
      <c r="RH16" s="41"/>
      <c r="RI16" s="41"/>
      <c r="RJ16" s="41"/>
      <c r="RK16" s="41"/>
      <c r="RL16" s="41"/>
      <c r="RM16" s="41"/>
      <c r="RN16" s="41"/>
      <c r="RO16" s="41"/>
      <c r="RP16" s="41"/>
      <c r="RQ16" s="41"/>
      <c r="RR16" s="41"/>
      <c r="RS16" s="41"/>
      <c r="RT16" s="41"/>
      <c r="RU16" s="41"/>
      <c r="RV16" s="41"/>
      <c r="RW16" s="41"/>
      <c r="RX16" s="41"/>
      <c r="RY16" s="41"/>
      <c r="RZ16" s="41"/>
      <c r="SA16" s="41"/>
      <c r="SB16" s="41"/>
      <c r="SC16" s="41"/>
      <c r="SD16" s="41"/>
      <c r="SE16" s="41"/>
      <c r="SF16" s="41"/>
      <c r="SG16" s="41"/>
      <c r="SH16" s="41"/>
      <c r="SI16" s="41"/>
      <c r="SJ16" s="41"/>
      <c r="SK16" s="41"/>
      <c r="SL16" s="41"/>
      <c r="SM16" s="41"/>
      <c r="SN16" s="41"/>
      <c r="SO16" s="41"/>
      <c r="SP16" s="41"/>
      <c r="SQ16" s="41"/>
      <c r="SR16" s="41"/>
      <c r="SS16" s="41"/>
      <c r="ST16" s="41"/>
      <c r="SU16" s="41"/>
      <c r="SV16" s="41"/>
      <c r="SW16" s="41"/>
      <c r="SX16" s="41"/>
      <c r="SY16" s="41"/>
      <c r="SZ16" s="41"/>
      <c r="TA16" s="41"/>
      <c r="TB16" s="41"/>
      <c r="TC16" s="41"/>
      <c r="TD16" s="41"/>
      <c r="TE16" s="41"/>
      <c r="TF16" s="41"/>
      <c r="TG16" s="41"/>
      <c r="TH16" s="41"/>
      <c r="TI16" s="41"/>
      <c r="TJ16" s="41"/>
      <c r="TK16" s="41"/>
      <c r="TL16" s="41"/>
      <c r="TM16" s="41"/>
      <c r="TN16" s="41"/>
      <c r="TO16" s="41"/>
      <c r="TP16" s="41"/>
      <c r="TQ16" s="41"/>
      <c r="TR16" s="41"/>
      <c r="TS16" s="41"/>
      <c r="TT16" s="41"/>
      <c r="TU16" s="41"/>
      <c r="TV16" s="41"/>
      <c r="TW16" s="41"/>
      <c r="TX16" s="41"/>
      <c r="TY16" s="41"/>
      <c r="TZ16" s="41"/>
      <c r="UA16" s="41"/>
      <c r="UB16" s="41"/>
      <c r="UC16" s="41"/>
      <c r="UD16" s="41"/>
      <c r="UE16" s="41"/>
      <c r="UF16" s="41"/>
      <c r="UG16" s="41"/>
      <c r="UH16" s="41"/>
      <c r="UI16" s="41"/>
      <c r="UJ16" s="41"/>
      <c r="UK16" s="41"/>
      <c r="UL16" s="41"/>
      <c r="UM16" s="41"/>
      <c r="UN16" s="41"/>
      <c r="UO16" s="41"/>
      <c r="UP16" s="41"/>
      <c r="UQ16" s="41"/>
      <c r="UR16" s="41"/>
      <c r="US16" s="41"/>
      <c r="UT16" s="41"/>
      <c r="UU16" s="41"/>
      <c r="UV16" s="41"/>
      <c r="UW16" s="41"/>
      <c r="UX16" s="41"/>
      <c r="UY16" s="41"/>
      <c r="UZ16" s="41"/>
      <c r="VA16" s="41"/>
      <c r="VB16" s="41"/>
      <c r="VC16" s="41"/>
      <c r="VD16" s="41"/>
      <c r="VE16" s="41"/>
      <c r="VF16" s="41"/>
      <c r="VG16" s="41"/>
      <c r="VH16" s="41"/>
      <c r="VI16" s="41"/>
      <c r="VJ16" s="41"/>
      <c r="VK16" s="41"/>
      <c r="VL16" s="41"/>
      <c r="VM16" s="41"/>
      <c r="VN16" s="41"/>
      <c r="VO16" s="41"/>
      <c r="VP16" s="41"/>
      <c r="VQ16" s="41"/>
      <c r="VR16" s="41"/>
      <c r="VS16" s="41"/>
      <c r="VT16" s="41"/>
      <c r="VU16" s="41"/>
      <c r="VV16" s="41"/>
      <c r="VW16" s="41"/>
      <c r="VX16" s="41"/>
      <c r="VY16" s="41"/>
      <c r="VZ16" s="41"/>
      <c r="WA16" s="41"/>
      <c r="WB16" s="41"/>
      <c r="WC16" s="41"/>
      <c r="WD16" s="41"/>
      <c r="WE16" s="41"/>
      <c r="WF16" s="41"/>
      <c r="WG16" s="41"/>
      <c r="WH16" s="41"/>
      <c r="WI16" s="41"/>
      <c r="WJ16" s="41"/>
      <c r="WK16" s="41"/>
      <c r="WL16" s="41"/>
      <c r="WM16" s="41"/>
      <c r="WN16" s="41"/>
      <c r="WO16" s="41"/>
      <c r="WP16" s="41"/>
      <c r="WQ16" s="41"/>
      <c r="WR16" s="41"/>
      <c r="WS16" s="41"/>
      <c r="WT16" s="41"/>
      <c r="WU16" s="41"/>
      <c r="WV16" s="41"/>
      <c r="WW16" s="41"/>
      <c r="WX16" s="41"/>
      <c r="WY16" s="41"/>
      <c r="WZ16" s="41"/>
      <c r="XA16" s="41"/>
      <c r="XB16" s="41"/>
      <c r="XC16" s="41"/>
      <c r="XD16" s="41"/>
      <c r="XE16" s="41"/>
      <c r="XF16" s="41"/>
      <c r="XG16" s="41"/>
      <c r="XH16" s="41"/>
      <c r="XI16" s="41"/>
      <c r="XJ16" s="41"/>
      <c r="XK16" s="41"/>
      <c r="XL16" s="41"/>
      <c r="XM16" s="41"/>
      <c r="XN16" s="41"/>
      <c r="XO16" s="41"/>
      <c r="XP16" s="41"/>
      <c r="XQ16" s="41"/>
      <c r="XR16" s="41"/>
      <c r="XS16" s="41"/>
      <c r="XT16" s="41"/>
      <c r="XU16" s="41"/>
      <c r="XV16" s="41"/>
      <c r="XW16" s="41"/>
      <c r="XX16" s="41"/>
      <c r="XY16" s="41"/>
      <c r="XZ16" s="41"/>
      <c r="YA16" s="41"/>
      <c r="YB16" s="41"/>
      <c r="YC16" s="41"/>
      <c r="YD16" s="41"/>
      <c r="YE16" s="41"/>
      <c r="YF16" s="41"/>
      <c r="YG16" s="41"/>
      <c r="YH16" s="41"/>
      <c r="YI16" s="41"/>
      <c r="YJ16" s="41"/>
      <c r="YK16" s="41"/>
      <c r="YL16" s="41"/>
      <c r="YM16" s="41"/>
      <c r="YN16" s="41"/>
      <c r="YO16" s="41"/>
      <c r="YP16" s="41"/>
      <c r="YQ16" s="41"/>
      <c r="YR16" s="41"/>
      <c r="YS16" s="41"/>
      <c r="YT16" s="41"/>
      <c r="YU16" s="41"/>
      <c r="YV16" s="41"/>
      <c r="YW16" s="41"/>
      <c r="YX16" s="41"/>
      <c r="YY16" s="41"/>
      <c r="YZ16" s="41"/>
      <c r="ZA16" s="41"/>
      <c r="ZB16" s="41"/>
      <c r="ZC16" s="41"/>
      <c r="ZD16" s="41"/>
      <c r="ZE16" s="41"/>
      <c r="ZF16" s="41"/>
      <c r="ZG16" s="41"/>
      <c r="ZH16" s="41"/>
      <c r="ZI16" s="41"/>
      <c r="ZJ16" s="41"/>
      <c r="ZK16" s="41"/>
      <c r="ZL16" s="41"/>
      <c r="ZM16" s="41"/>
      <c r="ZN16" s="41"/>
      <c r="ZO16" s="41"/>
      <c r="ZP16" s="41"/>
      <c r="ZQ16" s="41"/>
      <c r="ZR16" s="41"/>
      <c r="ZS16" s="41"/>
      <c r="ZT16" s="41"/>
      <c r="ZU16" s="41"/>
      <c r="ZV16" s="41"/>
      <c r="ZW16" s="41"/>
      <c r="ZX16" s="41"/>
      <c r="ZY16" s="41"/>
      <c r="ZZ16" s="41"/>
      <c r="AAA16" s="41"/>
      <c r="AAB16" s="41"/>
      <c r="AAC16" s="41"/>
      <c r="AAD16" s="41"/>
      <c r="AAE16" s="41"/>
      <c r="AAF16" s="41"/>
      <c r="AAG16" s="41"/>
      <c r="AAH16" s="41"/>
      <c r="AAI16" s="41"/>
      <c r="AAJ16" s="41"/>
      <c r="AAK16" s="41"/>
      <c r="AAL16" s="41"/>
      <c r="AAM16" s="41"/>
      <c r="AAN16" s="41"/>
      <c r="AAO16" s="41"/>
      <c r="AAP16" s="41"/>
      <c r="AAQ16" s="41"/>
      <c r="AAR16" s="41"/>
      <c r="AAS16" s="41"/>
      <c r="AAT16" s="41"/>
      <c r="AAU16" s="41"/>
      <c r="AAV16" s="41"/>
      <c r="AAW16" s="41"/>
      <c r="AAX16" s="41"/>
      <c r="AAY16" s="41"/>
      <c r="AAZ16" s="41"/>
      <c r="ABA16" s="41"/>
      <c r="ABB16" s="41"/>
      <c r="ABC16" s="41"/>
      <c r="ABD16" s="41"/>
      <c r="ABE16" s="41"/>
      <c r="ABF16" s="41"/>
      <c r="ABG16" s="41"/>
      <c r="ABH16" s="41"/>
      <c r="ABI16" s="41"/>
      <c r="ABJ16" s="41"/>
      <c r="ABK16" s="41"/>
      <c r="ABL16" s="41"/>
      <c r="ABM16" s="41"/>
      <c r="ABN16" s="41"/>
      <c r="ABO16" s="41"/>
      <c r="ABP16" s="41"/>
      <c r="ABQ16" s="41"/>
      <c r="ABR16" s="41"/>
      <c r="ABS16" s="41"/>
      <c r="ABT16" s="41"/>
      <c r="ABU16" s="41"/>
      <c r="ABV16" s="41"/>
      <c r="ABW16" s="41"/>
      <c r="ABX16" s="41"/>
      <c r="ABY16" s="41"/>
      <c r="ABZ16" s="41"/>
      <c r="ACA16" s="41"/>
      <c r="ACB16" s="41"/>
      <c r="ACC16" s="41"/>
      <c r="ACD16" s="41"/>
      <c r="ACE16" s="41"/>
      <c r="ACF16" s="41"/>
      <c r="ACG16" s="41"/>
      <c r="ACH16" s="41"/>
      <c r="ACI16" s="41"/>
      <c r="ACJ16" s="41"/>
      <c r="ACK16" s="41"/>
      <c r="ACL16" s="41"/>
      <c r="ACM16" s="41"/>
      <c r="ACN16" s="41"/>
      <c r="ACO16" s="41"/>
      <c r="ACP16" s="41"/>
      <c r="ACQ16" s="41"/>
      <c r="ACR16" s="41"/>
      <c r="ACS16" s="41"/>
      <c r="ACT16" s="41"/>
      <c r="ACU16" s="41"/>
      <c r="ACV16" s="41"/>
      <c r="ACW16" s="41"/>
      <c r="ACX16" s="41"/>
      <c r="ACY16" s="41"/>
      <c r="ACZ16" s="41"/>
      <c r="ADA16" s="41"/>
      <c r="ADB16" s="41"/>
      <c r="ADC16" s="41"/>
      <c r="ADD16" s="41"/>
      <c r="ADE16" s="41"/>
      <c r="ADF16" s="41"/>
      <c r="ADG16" s="41"/>
      <c r="ADH16" s="41"/>
      <c r="ADI16" s="41"/>
      <c r="ADJ16" s="41"/>
      <c r="ADK16" s="41"/>
      <c r="ADL16" s="41"/>
      <c r="ADM16" s="41"/>
      <c r="ADN16" s="41"/>
      <c r="ADO16" s="41"/>
      <c r="ADP16" s="41"/>
      <c r="ADQ16" s="41"/>
      <c r="ADR16" s="41"/>
      <c r="ADS16" s="41"/>
      <c r="ADT16" s="41"/>
      <c r="ADU16" s="41"/>
      <c r="ADV16" s="41"/>
      <c r="ADW16" s="41"/>
      <c r="ADX16" s="41"/>
      <c r="ADY16" s="41"/>
      <c r="ADZ16" s="41"/>
      <c r="AEA16" s="41"/>
      <c r="AEB16" s="41"/>
      <c r="AEC16" s="41"/>
      <c r="AED16" s="41"/>
      <c r="AEE16" s="41"/>
      <c r="AEF16" s="41"/>
      <c r="AEG16" s="41"/>
      <c r="AEH16" s="41"/>
      <c r="AEI16" s="41"/>
      <c r="AEJ16" s="41"/>
      <c r="AEK16" s="41"/>
      <c r="AEL16" s="41"/>
      <c r="AEM16" s="41"/>
      <c r="AEN16" s="41"/>
      <c r="AEO16" s="41"/>
      <c r="AEP16" s="41"/>
      <c r="AEQ16" s="41"/>
      <c r="AER16" s="41"/>
      <c r="AES16" s="41"/>
      <c r="AET16" s="41"/>
      <c r="AEU16" s="41"/>
      <c r="AEV16" s="41"/>
      <c r="AEW16" s="41"/>
      <c r="AEX16" s="41"/>
      <c r="AEY16" s="41"/>
      <c r="AEZ16" s="41"/>
      <c r="AFA16" s="41"/>
      <c r="AFB16" s="41"/>
      <c r="AFC16" s="41"/>
      <c r="AFD16" s="41"/>
      <c r="AFE16" s="41"/>
      <c r="AFF16" s="41"/>
      <c r="AFG16" s="41"/>
      <c r="AFH16" s="41"/>
      <c r="AFI16" s="41"/>
      <c r="AFJ16" s="41"/>
      <c r="AFK16" s="41"/>
      <c r="AFL16" s="41"/>
      <c r="AFM16" s="41"/>
      <c r="AFN16" s="41"/>
      <c r="AFO16" s="41"/>
      <c r="AFP16" s="41"/>
      <c r="AFQ16" s="41"/>
      <c r="AFR16" s="41"/>
      <c r="AFS16" s="41"/>
      <c r="AFT16" s="41"/>
      <c r="AFU16" s="41"/>
      <c r="AFV16" s="41"/>
      <c r="AFW16" s="41"/>
      <c r="AFX16" s="41"/>
      <c r="AFY16" s="41"/>
      <c r="AFZ16" s="41"/>
      <c r="AGA16" s="41"/>
      <c r="AGB16" s="41"/>
      <c r="AGC16" s="41"/>
      <c r="AGD16" s="41"/>
      <c r="AGE16" s="41"/>
      <c r="AGF16" s="41"/>
      <c r="AGG16" s="41"/>
      <c r="AGH16" s="41"/>
      <c r="AGI16" s="41"/>
      <c r="AGJ16" s="41"/>
      <c r="AGK16" s="41"/>
      <c r="AGL16" s="41"/>
      <c r="AGM16" s="41"/>
      <c r="AGN16" s="41"/>
      <c r="AGO16" s="41"/>
      <c r="AGP16" s="41"/>
      <c r="AGQ16" s="41"/>
      <c r="AGR16" s="41"/>
      <c r="AGS16" s="41"/>
      <c r="AGT16" s="41"/>
      <c r="AGU16" s="41"/>
      <c r="AGV16" s="41"/>
      <c r="AGW16" s="41"/>
      <c r="AGX16" s="41"/>
      <c r="AGY16" s="41"/>
      <c r="AGZ16" s="41"/>
      <c r="AHA16" s="41"/>
      <c r="AHB16" s="41"/>
      <c r="AHC16" s="41"/>
      <c r="AHD16" s="41"/>
      <c r="AHE16" s="41"/>
      <c r="AHF16" s="41"/>
      <c r="AHG16" s="41"/>
      <c r="AHH16" s="41"/>
      <c r="AHI16" s="41"/>
      <c r="AHJ16" s="41"/>
      <c r="AHK16" s="41"/>
      <c r="AHL16" s="41"/>
      <c r="AHM16" s="41"/>
      <c r="AHN16" s="41"/>
      <c r="AHO16" s="41"/>
      <c r="AHP16" s="41"/>
      <c r="AHQ16" s="41"/>
      <c r="AHR16" s="41"/>
      <c r="AHS16" s="41"/>
      <c r="AHT16" s="41"/>
      <c r="AHU16" s="41"/>
      <c r="AHV16" s="41"/>
      <c r="AHW16" s="41"/>
      <c r="AHX16" s="41"/>
      <c r="AHY16" s="41"/>
      <c r="AHZ16" s="41"/>
      <c r="AIA16" s="41"/>
      <c r="AIB16" s="41"/>
      <c r="AIC16" s="41"/>
      <c r="AID16" s="41"/>
      <c r="AIE16" s="41"/>
      <c r="AIF16" s="41"/>
      <c r="AIG16" s="41"/>
      <c r="AIH16" s="41"/>
      <c r="AII16" s="41"/>
      <c r="AIJ16" s="41"/>
      <c r="AIK16" s="41"/>
      <c r="AIL16" s="41"/>
      <c r="AIM16" s="41"/>
      <c r="AIN16" s="41"/>
      <c r="AIO16" s="41"/>
      <c r="AIP16" s="41"/>
      <c r="AIQ16" s="41"/>
      <c r="AIR16" s="41"/>
      <c r="AIS16" s="41"/>
      <c r="AIT16" s="41"/>
      <c r="AIU16" s="41"/>
      <c r="AIV16" s="41"/>
      <c r="AIW16" s="41"/>
      <c r="AIX16" s="41"/>
      <c r="AIY16" s="41"/>
      <c r="AIZ16" s="41"/>
      <c r="AJA16" s="41"/>
      <c r="AJB16" s="41"/>
      <c r="AJC16" s="41"/>
      <c r="AJD16" s="41"/>
      <c r="AJE16" s="41"/>
      <c r="AJF16" s="41"/>
      <c r="AJG16" s="41"/>
      <c r="AJH16" s="41"/>
      <c r="AJI16" s="41"/>
      <c r="AJJ16" s="41"/>
      <c r="AJK16" s="41"/>
      <c r="AJL16" s="41"/>
      <c r="AJM16" s="41"/>
      <c r="AJN16" s="41"/>
      <c r="AJO16" s="41"/>
      <c r="AJP16" s="41"/>
      <c r="AJQ16" s="41"/>
      <c r="AJR16" s="41"/>
      <c r="AJS16" s="41"/>
      <c r="AJT16" s="41"/>
      <c r="AJU16" s="41"/>
      <c r="AJV16" s="41"/>
      <c r="AJW16" s="41"/>
      <c r="AJX16" s="41"/>
      <c r="AJY16" s="41"/>
      <c r="AJZ16" s="41"/>
      <c r="AKA16" s="41"/>
      <c r="AKB16" s="41"/>
      <c r="AKC16" s="41"/>
      <c r="AKD16" s="41"/>
      <c r="AKE16" s="41"/>
      <c r="AKF16" s="41"/>
      <c r="AKG16" s="41"/>
      <c r="AKH16" s="41"/>
      <c r="AKI16" s="41"/>
      <c r="AKJ16" s="41"/>
      <c r="AKK16" s="41"/>
      <c r="AKL16" s="41"/>
      <c r="AKM16" s="41"/>
      <c r="AKN16" s="41"/>
      <c r="AKO16" s="41"/>
      <c r="AKP16" s="41"/>
      <c r="AKQ16" s="41"/>
      <c r="AKR16" s="41"/>
      <c r="AKS16" s="41"/>
      <c r="AKT16" s="41"/>
      <c r="AKU16" s="41"/>
      <c r="AKV16" s="41"/>
      <c r="AKW16" s="41"/>
      <c r="AKX16" s="41"/>
      <c r="AKY16" s="41"/>
      <c r="AKZ16" s="41"/>
      <c r="ALA16" s="41"/>
      <c r="ALB16" s="41"/>
      <c r="ALC16" s="41"/>
      <c r="ALD16" s="41"/>
      <c r="ALE16" s="41"/>
      <c r="ALF16" s="41"/>
      <c r="ALG16" s="41"/>
      <c r="ALH16" s="41"/>
      <c r="ALI16" s="41"/>
      <c r="ALJ16" s="41"/>
      <c r="ALK16" s="41"/>
      <c r="ALL16" s="41"/>
      <c r="ALM16" s="41"/>
      <c r="ALN16" s="41"/>
      <c r="ALO16" s="41"/>
      <c r="ALP16" s="41"/>
      <c r="ALQ16" s="41"/>
      <c r="ALR16" s="41"/>
      <c r="ALS16" s="41"/>
      <c r="ALT16" s="41"/>
      <c r="ALU16" s="41"/>
      <c r="ALV16" s="41"/>
      <c r="ALW16" s="41"/>
      <c r="ALX16" s="41"/>
      <c r="ALY16" s="41"/>
      <c r="ALZ16" s="41"/>
      <c r="AMA16" s="41"/>
      <c r="AMB16" s="41"/>
      <c r="AMC16" s="41"/>
      <c r="AMD16" s="41"/>
      <c r="AME16" s="41"/>
      <c r="AMF16" s="41"/>
      <c r="AMG16" s="41"/>
      <c r="AMH16" s="41"/>
      <c r="AMI16" s="41"/>
      <c r="AMJ16" s="41"/>
      <c r="AMK16" s="41"/>
    </row>
    <row r="17" spans="1:1025" ht="61.5" customHeight="1" x14ac:dyDescent="0.25">
      <c r="A17" s="32" t="s">
        <v>19</v>
      </c>
      <c r="B17" s="32" t="s">
        <v>89</v>
      </c>
      <c r="C17" s="32" t="s">
        <v>20</v>
      </c>
      <c r="D17" s="22" t="s">
        <v>21</v>
      </c>
      <c r="E17" s="49" t="s">
        <v>125</v>
      </c>
      <c r="F17" s="102" t="s">
        <v>126</v>
      </c>
      <c r="G17" s="19">
        <f t="shared" si="1"/>
        <v>1610820</v>
      </c>
      <c r="H17" s="24">
        <f>1530820+60000+20000</f>
        <v>1610820</v>
      </c>
      <c r="I17" s="23">
        <v>0</v>
      </c>
      <c r="J17" s="24">
        <v>0</v>
      </c>
      <c r="K17" s="15"/>
    </row>
    <row r="18" spans="1:1025" ht="64.5" customHeight="1" x14ac:dyDescent="0.25">
      <c r="A18" s="32" t="s">
        <v>22</v>
      </c>
      <c r="B18" s="32" t="s">
        <v>90</v>
      </c>
      <c r="C18" s="32" t="s">
        <v>23</v>
      </c>
      <c r="D18" s="22" t="s">
        <v>24</v>
      </c>
      <c r="E18" s="49" t="str">
        <f>E17</f>
        <v>Програма розвитку охорони здоров’я   Білозірської сільської територіальної громади на 2021-2025 роки (зі змінами)</v>
      </c>
      <c r="F18" s="102" t="str">
        <f>F17</f>
        <v>рішення сільської ради від 22.12.2020 року № 4-23/VIII, зміни від 22.12.2021 № 25-18/VIII, 30.01.2023 №46-4/VIII, 28.02.2023 № 47-3/VIII</v>
      </c>
      <c r="G18" s="19">
        <f t="shared" si="1"/>
        <v>300000</v>
      </c>
      <c r="H18" s="24">
        <v>300000</v>
      </c>
      <c r="I18" s="23">
        <v>0</v>
      </c>
      <c r="J18" s="24">
        <v>0</v>
      </c>
      <c r="K18" s="15"/>
    </row>
    <row r="19" spans="1:1025" s="42" customFormat="1" ht="36.75" customHeight="1" x14ac:dyDescent="0.25">
      <c r="A19" s="4"/>
      <c r="B19" s="4">
        <v>3000</v>
      </c>
      <c r="C19" s="4"/>
      <c r="D19" s="18" t="s">
        <v>25</v>
      </c>
      <c r="E19" s="64"/>
      <c r="F19" s="103"/>
      <c r="G19" s="19">
        <f>SUM(G20:G30)</f>
        <v>4142851</v>
      </c>
      <c r="H19" s="19">
        <f>SUM(H20:H30)</f>
        <v>4142851</v>
      </c>
      <c r="I19" s="19">
        <f>SUM(I20:I30)</f>
        <v>0</v>
      </c>
      <c r="J19" s="19">
        <f>SUM(J20:J30)</f>
        <v>0</v>
      </c>
      <c r="K19" s="40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  <c r="KR19" s="41"/>
      <c r="KS19" s="41"/>
      <c r="KT19" s="41"/>
      <c r="KU19" s="41"/>
      <c r="KV19" s="41"/>
      <c r="KW19" s="41"/>
      <c r="KX19" s="41"/>
      <c r="KY19" s="41"/>
      <c r="KZ19" s="41"/>
      <c r="LA19" s="41"/>
      <c r="LB19" s="41"/>
      <c r="LC19" s="41"/>
      <c r="LD19" s="41"/>
      <c r="LE19" s="41"/>
      <c r="LF19" s="41"/>
      <c r="LG19" s="41"/>
      <c r="LH19" s="41"/>
      <c r="LI19" s="41"/>
      <c r="LJ19" s="41"/>
      <c r="LK19" s="41"/>
      <c r="LL19" s="41"/>
      <c r="LM19" s="41"/>
      <c r="LN19" s="41"/>
      <c r="LO19" s="41"/>
      <c r="LP19" s="41"/>
      <c r="LQ19" s="41"/>
      <c r="LR19" s="41"/>
      <c r="LS19" s="41"/>
      <c r="LT19" s="41"/>
      <c r="LU19" s="41"/>
      <c r="LV19" s="41"/>
      <c r="LW19" s="41"/>
      <c r="LX19" s="41"/>
      <c r="LY19" s="41"/>
      <c r="LZ19" s="41"/>
      <c r="MA19" s="41"/>
      <c r="MB19" s="41"/>
      <c r="MC19" s="41"/>
      <c r="MD19" s="41"/>
      <c r="ME19" s="41"/>
      <c r="MF19" s="41"/>
      <c r="MG19" s="41"/>
      <c r="MH19" s="41"/>
      <c r="MI19" s="41"/>
      <c r="MJ19" s="41"/>
      <c r="MK19" s="41"/>
      <c r="ML19" s="41"/>
      <c r="MM19" s="41"/>
      <c r="MN19" s="41"/>
      <c r="MO19" s="41"/>
      <c r="MP19" s="41"/>
      <c r="MQ19" s="41"/>
      <c r="MR19" s="41"/>
      <c r="MS19" s="41"/>
      <c r="MT19" s="41"/>
      <c r="MU19" s="41"/>
      <c r="MV19" s="41"/>
      <c r="MW19" s="41"/>
      <c r="MX19" s="41"/>
      <c r="MY19" s="41"/>
      <c r="MZ19" s="41"/>
      <c r="NA19" s="41"/>
      <c r="NB19" s="41"/>
      <c r="NC19" s="41"/>
      <c r="ND19" s="41"/>
      <c r="NE19" s="41"/>
      <c r="NF19" s="41"/>
      <c r="NG19" s="41"/>
      <c r="NH19" s="41"/>
      <c r="NI19" s="41"/>
      <c r="NJ19" s="41"/>
      <c r="NK19" s="41"/>
      <c r="NL19" s="41"/>
      <c r="NM19" s="41"/>
      <c r="NN19" s="41"/>
      <c r="NO19" s="41"/>
      <c r="NP19" s="41"/>
      <c r="NQ19" s="41"/>
      <c r="NR19" s="41"/>
      <c r="NS19" s="41"/>
      <c r="NT19" s="41"/>
      <c r="NU19" s="41"/>
      <c r="NV19" s="41"/>
      <c r="NW19" s="41"/>
      <c r="NX19" s="41"/>
      <c r="NY19" s="41"/>
      <c r="NZ19" s="41"/>
      <c r="OA19" s="41"/>
      <c r="OB19" s="41"/>
      <c r="OC19" s="41"/>
      <c r="OD19" s="41"/>
      <c r="OE19" s="41"/>
      <c r="OF19" s="41"/>
      <c r="OG19" s="41"/>
      <c r="OH19" s="41"/>
      <c r="OI19" s="41"/>
      <c r="OJ19" s="41"/>
      <c r="OK19" s="41"/>
      <c r="OL19" s="41"/>
      <c r="OM19" s="41"/>
      <c r="ON19" s="41"/>
      <c r="OO19" s="41"/>
      <c r="OP19" s="41"/>
      <c r="OQ19" s="41"/>
      <c r="OR19" s="41"/>
      <c r="OS19" s="41"/>
      <c r="OT19" s="41"/>
      <c r="OU19" s="41"/>
      <c r="OV19" s="41"/>
      <c r="OW19" s="41"/>
      <c r="OX19" s="41"/>
      <c r="OY19" s="41"/>
      <c r="OZ19" s="41"/>
      <c r="PA19" s="41"/>
      <c r="PB19" s="41"/>
      <c r="PC19" s="41"/>
      <c r="PD19" s="41"/>
      <c r="PE19" s="41"/>
      <c r="PF19" s="41"/>
      <c r="PG19" s="41"/>
      <c r="PH19" s="41"/>
      <c r="PI19" s="41"/>
      <c r="PJ19" s="41"/>
      <c r="PK19" s="41"/>
      <c r="PL19" s="41"/>
      <c r="PM19" s="41"/>
      <c r="PN19" s="41"/>
      <c r="PO19" s="41"/>
      <c r="PP19" s="41"/>
      <c r="PQ19" s="41"/>
      <c r="PR19" s="41"/>
      <c r="PS19" s="41"/>
      <c r="PT19" s="41"/>
      <c r="PU19" s="41"/>
      <c r="PV19" s="41"/>
      <c r="PW19" s="41"/>
      <c r="PX19" s="41"/>
      <c r="PY19" s="41"/>
      <c r="PZ19" s="41"/>
      <c r="QA19" s="41"/>
      <c r="QB19" s="41"/>
      <c r="QC19" s="41"/>
      <c r="QD19" s="41"/>
      <c r="QE19" s="41"/>
      <c r="QF19" s="41"/>
      <c r="QG19" s="41"/>
      <c r="QH19" s="41"/>
      <c r="QI19" s="41"/>
      <c r="QJ19" s="41"/>
      <c r="QK19" s="41"/>
      <c r="QL19" s="41"/>
      <c r="QM19" s="41"/>
      <c r="QN19" s="41"/>
      <c r="QO19" s="41"/>
      <c r="QP19" s="41"/>
      <c r="QQ19" s="41"/>
      <c r="QR19" s="41"/>
      <c r="QS19" s="41"/>
      <c r="QT19" s="41"/>
      <c r="QU19" s="41"/>
      <c r="QV19" s="41"/>
      <c r="QW19" s="41"/>
      <c r="QX19" s="41"/>
      <c r="QY19" s="41"/>
      <c r="QZ19" s="41"/>
      <c r="RA19" s="41"/>
      <c r="RB19" s="41"/>
      <c r="RC19" s="41"/>
      <c r="RD19" s="41"/>
      <c r="RE19" s="41"/>
      <c r="RF19" s="41"/>
      <c r="RG19" s="41"/>
      <c r="RH19" s="41"/>
      <c r="RI19" s="41"/>
      <c r="RJ19" s="41"/>
      <c r="RK19" s="41"/>
      <c r="RL19" s="41"/>
      <c r="RM19" s="41"/>
      <c r="RN19" s="41"/>
      <c r="RO19" s="41"/>
      <c r="RP19" s="41"/>
      <c r="RQ19" s="41"/>
      <c r="RR19" s="41"/>
      <c r="RS19" s="41"/>
      <c r="RT19" s="41"/>
      <c r="RU19" s="41"/>
      <c r="RV19" s="41"/>
      <c r="RW19" s="41"/>
      <c r="RX19" s="41"/>
      <c r="RY19" s="41"/>
      <c r="RZ19" s="41"/>
      <c r="SA19" s="41"/>
      <c r="SB19" s="41"/>
      <c r="SC19" s="41"/>
      <c r="SD19" s="41"/>
      <c r="SE19" s="41"/>
      <c r="SF19" s="41"/>
      <c r="SG19" s="41"/>
      <c r="SH19" s="41"/>
      <c r="SI19" s="41"/>
      <c r="SJ19" s="41"/>
      <c r="SK19" s="41"/>
      <c r="SL19" s="41"/>
      <c r="SM19" s="41"/>
      <c r="SN19" s="41"/>
      <c r="SO19" s="41"/>
      <c r="SP19" s="41"/>
      <c r="SQ19" s="41"/>
      <c r="SR19" s="41"/>
      <c r="SS19" s="41"/>
      <c r="ST19" s="41"/>
      <c r="SU19" s="41"/>
      <c r="SV19" s="41"/>
      <c r="SW19" s="41"/>
      <c r="SX19" s="41"/>
      <c r="SY19" s="41"/>
      <c r="SZ19" s="41"/>
      <c r="TA19" s="41"/>
      <c r="TB19" s="41"/>
      <c r="TC19" s="41"/>
      <c r="TD19" s="41"/>
      <c r="TE19" s="41"/>
      <c r="TF19" s="41"/>
      <c r="TG19" s="41"/>
      <c r="TH19" s="41"/>
      <c r="TI19" s="41"/>
      <c r="TJ19" s="41"/>
      <c r="TK19" s="41"/>
      <c r="TL19" s="41"/>
      <c r="TM19" s="41"/>
      <c r="TN19" s="41"/>
      <c r="TO19" s="41"/>
      <c r="TP19" s="41"/>
      <c r="TQ19" s="41"/>
      <c r="TR19" s="41"/>
      <c r="TS19" s="41"/>
      <c r="TT19" s="41"/>
      <c r="TU19" s="41"/>
      <c r="TV19" s="41"/>
      <c r="TW19" s="41"/>
      <c r="TX19" s="41"/>
      <c r="TY19" s="41"/>
      <c r="TZ19" s="41"/>
      <c r="UA19" s="41"/>
      <c r="UB19" s="41"/>
      <c r="UC19" s="41"/>
      <c r="UD19" s="41"/>
      <c r="UE19" s="41"/>
      <c r="UF19" s="41"/>
      <c r="UG19" s="41"/>
      <c r="UH19" s="41"/>
      <c r="UI19" s="41"/>
      <c r="UJ19" s="41"/>
      <c r="UK19" s="41"/>
      <c r="UL19" s="41"/>
      <c r="UM19" s="41"/>
      <c r="UN19" s="41"/>
      <c r="UO19" s="41"/>
      <c r="UP19" s="41"/>
      <c r="UQ19" s="41"/>
      <c r="UR19" s="41"/>
      <c r="US19" s="41"/>
      <c r="UT19" s="41"/>
      <c r="UU19" s="41"/>
      <c r="UV19" s="41"/>
      <c r="UW19" s="41"/>
      <c r="UX19" s="41"/>
      <c r="UY19" s="41"/>
      <c r="UZ19" s="41"/>
      <c r="VA19" s="41"/>
      <c r="VB19" s="41"/>
      <c r="VC19" s="41"/>
      <c r="VD19" s="41"/>
      <c r="VE19" s="41"/>
      <c r="VF19" s="41"/>
      <c r="VG19" s="41"/>
      <c r="VH19" s="41"/>
      <c r="VI19" s="41"/>
      <c r="VJ19" s="41"/>
      <c r="VK19" s="41"/>
      <c r="VL19" s="41"/>
      <c r="VM19" s="41"/>
      <c r="VN19" s="41"/>
      <c r="VO19" s="41"/>
      <c r="VP19" s="41"/>
      <c r="VQ19" s="41"/>
      <c r="VR19" s="41"/>
      <c r="VS19" s="41"/>
      <c r="VT19" s="41"/>
      <c r="VU19" s="41"/>
      <c r="VV19" s="41"/>
      <c r="VW19" s="41"/>
      <c r="VX19" s="41"/>
      <c r="VY19" s="41"/>
      <c r="VZ19" s="41"/>
      <c r="WA19" s="41"/>
      <c r="WB19" s="41"/>
      <c r="WC19" s="41"/>
      <c r="WD19" s="41"/>
      <c r="WE19" s="41"/>
      <c r="WF19" s="41"/>
      <c r="WG19" s="41"/>
      <c r="WH19" s="41"/>
      <c r="WI19" s="41"/>
      <c r="WJ19" s="41"/>
      <c r="WK19" s="41"/>
      <c r="WL19" s="41"/>
      <c r="WM19" s="41"/>
      <c r="WN19" s="41"/>
      <c r="WO19" s="41"/>
      <c r="WP19" s="41"/>
      <c r="WQ19" s="41"/>
      <c r="WR19" s="41"/>
      <c r="WS19" s="41"/>
      <c r="WT19" s="41"/>
      <c r="WU19" s="41"/>
      <c r="WV19" s="41"/>
      <c r="WW19" s="41"/>
      <c r="WX19" s="41"/>
      <c r="WY19" s="41"/>
      <c r="WZ19" s="41"/>
      <c r="XA19" s="41"/>
      <c r="XB19" s="41"/>
      <c r="XC19" s="41"/>
      <c r="XD19" s="41"/>
      <c r="XE19" s="41"/>
      <c r="XF19" s="41"/>
      <c r="XG19" s="41"/>
      <c r="XH19" s="41"/>
      <c r="XI19" s="41"/>
      <c r="XJ19" s="41"/>
      <c r="XK19" s="41"/>
      <c r="XL19" s="41"/>
      <c r="XM19" s="41"/>
      <c r="XN19" s="41"/>
      <c r="XO19" s="41"/>
      <c r="XP19" s="41"/>
      <c r="XQ19" s="41"/>
      <c r="XR19" s="41"/>
      <c r="XS19" s="41"/>
      <c r="XT19" s="41"/>
      <c r="XU19" s="41"/>
      <c r="XV19" s="41"/>
      <c r="XW19" s="41"/>
      <c r="XX19" s="41"/>
      <c r="XY19" s="41"/>
      <c r="XZ19" s="41"/>
      <c r="YA19" s="41"/>
      <c r="YB19" s="41"/>
      <c r="YC19" s="41"/>
      <c r="YD19" s="41"/>
      <c r="YE19" s="41"/>
      <c r="YF19" s="41"/>
      <c r="YG19" s="41"/>
      <c r="YH19" s="41"/>
      <c r="YI19" s="41"/>
      <c r="YJ19" s="41"/>
      <c r="YK19" s="41"/>
      <c r="YL19" s="41"/>
      <c r="YM19" s="41"/>
      <c r="YN19" s="41"/>
      <c r="YO19" s="41"/>
      <c r="YP19" s="41"/>
      <c r="YQ19" s="41"/>
      <c r="YR19" s="41"/>
      <c r="YS19" s="41"/>
      <c r="YT19" s="41"/>
      <c r="YU19" s="41"/>
      <c r="YV19" s="41"/>
      <c r="YW19" s="41"/>
      <c r="YX19" s="41"/>
      <c r="YY19" s="41"/>
      <c r="YZ19" s="41"/>
      <c r="ZA19" s="41"/>
      <c r="ZB19" s="41"/>
      <c r="ZC19" s="41"/>
      <c r="ZD19" s="41"/>
      <c r="ZE19" s="41"/>
      <c r="ZF19" s="41"/>
      <c r="ZG19" s="41"/>
      <c r="ZH19" s="41"/>
      <c r="ZI19" s="41"/>
      <c r="ZJ19" s="41"/>
      <c r="ZK19" s="41"/>
      <c r="ZL19" s="41"/>
      <c r="ZM19" s="41"/>
      <c r="ZN19" s="41"/>
      <c r="ZO19" s="41"/>
      <c r="ZP19" s="41"/>
      <c r="ZQ19" s="41"/>
      <c r="ZR19" s="41"/>
      <c r="ZS19" s="41"/>
      <c r="ZT19" s="41"/>
      <c r="ZU19" s="41"/>
      <c r="ZV19" s="41"/>
      <c r="ZW19" s="41"/>
      <c r="ZX19" s="41"/>
      <c r="ZY19" s="41"/>
      <c r="ZZ19" s="41"/>
      <c r="AAA19" s="41"/>
      <c r="AAB19" s="41"/>
      <c r="AAC19" s="41"/>
      <c r="AAD19" s="41"/>
      <c r="AAE19" s="41"/>
      <c r="AAF19" s="41"/>
      <c r="AAG19" s="41"/>
      <c r="AAH19" s="41"/>
      <c r="AAI19" s="41"/>
      <c r="AAJ19" s="41"/>
      <c r="AAK19" s="41"/>
      <c r="AAL19" s="41"/>
      <c r="AAM19" s="41"/>
      <c r="AAN19" s="41"/>
      <c r="AAO19" s="41"/>
      <c r="AAP19" s="41"/>
      <c r="AAQ19" s="41"/>
      <c r="AAR19" s="41"/>
      <c r="AAS19" s="41"/>
      <c r="AAT19" s="41"/>
      <c r="AAU19" s="41"/>
      <c r="AAV19" s="41"/>
      <c r="AAW19" s="41"/>
      <c r="AAX19" s="41"/>
      <c r="AAY19" s="41"/>
      <c r="AAZ19" s="41"/>
      <c r="ABA19" s="41"/>
      <c r="ABB19" s="41"/>
      <c r="ABC19" s="41"/>
      <c r="ABD19" s="41"/>
      <c r="ABE19" s="41"/>
      <c r="ABF19" s="41"/>
      <c r="ABG19" s="41"/>
      <c r="ABH19" s="41"/>
      <c r="ABI19" s="41"/>
      <c r="ABJ19" s="41"/>
      <c r="ABK19" s="41"/>
      <c r="ABL19" s="41"/>
      <c r="ABM19" s="41"/>
      <c r="ABN19" s="41"/>
      <c r="ABO19" s="41"/>
      <c r="ABP19" s="41"/>
      <c r="ABQ19" s="41"/>
      <c r="ABR19" s="41"/>
      <c r="ABS19" s="41"/>
      <c r="ABT19" s="41"/>
      <c r="ABU19" s="41"/>
      <c r="ABV19" s="41"/>
      <c r="ABW19" s="41"/>
      <c r="ABX19" s="41"/>
      <c r="ABY19" s="41"/>
      <c r="ABZ19" s="41"/>
      <c r="ACA19" s="41"/>
      <c r="ACB19" s="41"/>
      <c r="ACC19" s="41"/>
      <c r="ACD19" s="41"/>
      <c r="ACE19" s="41"/>
      <c r="ACF19" s="41"/>
      <c r="ACG19" s="41"/>
      <c r="ACH19" s="41"/>
      <c r="ACI19" s="41"/>
      <c r="ACJ19" s="41"/>
      <c r="ACK19" s="41"/>
      <c r="ACL19" s="41"/>
      <c r="ACM19" s="41"/>
      <c r="ACN19" s="41"/>
      <c r="ACO19" s="41"/>
      <c r="ACP19" s="41"/>
      <c r="ACQ19" s="41"/>
      <c r="ACR19" s="41"/>
      <c r="ACS19" s="41"/>
      <c r="ACT19" s="41"/>
      <c r="ACU19" s="41"/>
      <c r="ACV19" s="41"/>
      <c r="ACW19" s="41"/>
      <c r="ACX19" s="41"/>
      <c r="ACY19" s="41"/>
      <c r="ACZ19" s="41"/>
      <c r="ADA19" s="41"/>
      <c r="ADB19" s="41"/>
      <c r="ADC19" s="41"/>
      <c r="ADD19" s="41"/>
      <c r="ADE19" s="41"/>
      <c r="ADF19" s="41"/>
      <c r="ADG19" s="41"/>
      <c r="ADH19" s="41"/>
      <c r="ADI19" s="41"/>
      <c r="ADJ19" s="41"/>
      <c r="ADK19" s="41"/>
      <c r="ADL19" s="41"/>
      <c r="ADM19" s="41"/>
      <c r="ADN19" s="41"/>
      <c r="ADO19" s="41"/>
      <c r="ADP19" s="41"/>
      <c r="ADQ19" s="41"/>
      <c r="ADR19" s="41"/>
      <c r="ADS19" s="41"/>
      <c r="ADT19" s="41"/>
      <c r="ADU19" s="41"/>
      <c r="ADV19" s="41"/>
      <c r="ADW19" s="41"/>
      <c r="ADX19" s="41"/>
      <c r="ADY19" s="41"/>
      <c r="ADZ19" s="41"/>
      <c r="AEA19" s="41"/>
      <c r="AEB19" s="41"/>
      <c r="AEC19" s="41"/>
      <c r="AED19" s="41"/>
      <c r="AEE19" s="41"/>
      <c r="AEF19" s="41"/>
      <c r="AEG19" s="41"/>
      <c r="AEH19" s="41"/>
      <c r="AEI19" s="41"/>
      <c r="AEJ19" s="41"/>
      <c r="AEK19" s="41"/>
      <c r="AEL19" s="41"/>
      <c r="AEM19" s="41"/>
      <c r="AEN19" s="41"/>
      <c r="AEO19" s="41"/>
      <c r="AEP19" s="41"/>
      <c r="AEQ19" s="41"/>
      <c r="AER19" s="41"/>
      <c r="AES19" s="41"/>
      <c r="AET19" s="41"/>
      <c r="AEU19" s="41"/>
      <c r="AEV19" s="41"/>
      <c r="AEW19" s="41"/>
      <c r="AEX19" s="41"/>
      <c r="AEY19" s="41"/>
      <c r="AEZ19" s="41"/>
      <c r="AFA19" s="41"/>
      <c r="AFB19" s="41"/>
      <c r="AFC19" s="41"/>
      <c r="AFD19" s="41"/>
      <c r="AFE19" s="41"/>
      <c r="AFF19" s="41"/>
      <c r="AFG19" s="41"/>
      <c r="AFH19" s="41"/>
      <c r="AFI19" s="41"/>
      <c r="AFJ19" s="41"/>
      <c r="AFK19" s="41"/>
      <c r="AFL19" s="41"/>
      <c r="AFM19" s="41"/>
      <c r="AFN19" s="41"/>
      <c r="AFO19" s="41"/>
      <c r="AFP19" s="41"/>
      <c r="AFQ19" s="41"/>
      <c r="AFR19" s="41"/>
      <c r="AFS19" s="41"/>
      <c r="AFT19" s="41"/>
      <c r="AFU19" s="41"/>
      <c r="AFV19" s="41"/>
      <c r="AFW19" s="41"/>
      <c r="AFX19" s="41"/>
      <c r="AFY19" s="41"/>
      <c r="AFZ19" s="41"/>
      <c r="AGA19" s="41"/>
      <c r="AGB19" s="41"/>
      <c r="AGC19" s="41"/>
      <c r="AGD19" s="41"/>
      <c r="AGE19" s="41"/>
      <c r="AGF19" s="41"/>
      <c r="AGG19" s="41"/>
      <c r="AGH19" s="41"/>
      <c r="AGI19" s="41"/>
      <c r="AGJ19" s="41"/>
      <c r="AGK19" s="41"/>
      <c r="AGL19" s="41"/>
      <c r="AGM19" s="41"/>
      <c r="AGN19" s="41"/>
      <c r="AGO19" s="41"/>
      <c r="AGP19" s="41"/>
      <c r="AGQ19" s="41"/>
      <c r="AGR19" s="41"/>
      <c r="AGS19" s="41"/>
      <c r="AGT19" s="41"/>
      <c r="AGU19" s="41"/>
      <c r="AGV19" s="41"/>
      <c r="AGW19" s="41"/>
      <c r="AGX19" s="41"/>
      <c r="AGY19" s="41"/>
      <c r="AGZ19" s="41"/>
      <c r="AHA19" s="41"/>
      <c r="AHB19" s="41"/>
      <c r="AHC19" s="41"/>
      <c r="AHD19" s="41"/>
      <c r="AHE19" s="41"/>
      <c r="AHF19" s="41"/>
      <c r="AHG19" s="41"/>
      <c r="AHH19" s="41"/>
      <c r="AHI19" s="41"/>
      <c r="AHJ19" s="41"/>
      <c r="AHK19" s="41"/>
      <c r="AHL19" s="41"/>
      <c r="AHM19" s="41"/>
      <c r="AHN19" s="41"/>
      <c r="AHO19" s="41"/>
      <c r="AHP19" s="41"/>
      <c r="AHQ19" s="41"/>
      <c r="AHR19" s="41"/>
      <c r="AHS19" s="41"/>
      <c r="AHT19" s="41"/>
      <c r="AHU19" s="41"/>
      <c r="AHV19" s="41"/>
      <c r="AHW19" s="41"/>
      <c r="AHX19" s="41"/>
      <c r="AHY19" s="41"/>
      <c r="AHZ19" s="41"/>
      <c r="AIA19" s="41"/>
      <c r="AIB19" s="41"/>
      <c r="AIC19" s="41"/>
      <c r="AID19" s="41"/>
      <c r="AIE19" s="41"/>
      <c r="AIF19" s="41"/>
      <c r="AIG19" s="41"/>
      <c r="AIH19" s="41"/>
      <c r="AII19" s="41"/>
      <c r="AIJ19" s="41"/>
      <c r="AIK19" s="41"/>
      <c r="AIL19" s="41"/>
      <c r="AIM19" s="41"/>
      <c r="AIN19" s="41"/>
      <c r="AIO19" s="41"/>
      <c r="AIP19" s="41"/>
      <c r="AIQ19" s="41"/>
      <c r="AIR19" s="41"/>
      <c r="AIS19" s="41"/>
      <c r="AIT19" s="41"/>
      <c r="AIU19" s="41"/>
      <c r="AIV19" s="41"/>
      <c r="AIW19" s="41"/>
      <c r="AIX19" s="41"/>
      <c r="AIY19" s="41"/>
      <c r="AIZ19" s="41"/>
      <c r="AJA19" s="41"/>
      <c r="AJB19" s="41"/>
      <c r="AJC19" s="41"/>
      <c r="AJD19" s="41"/>
      <c r="AJE19" s="41"/>
      <c r="AJF19" s="41"/>
      <c r="AJG19" s="41"/>
      <c r="AJH19" s="41"/>
      <c r="AJI19" s="41"/>
      <c r="AJJ19" s="41"/>
      <c r="AJK19" s="41"/>
      <c r="AJL19" s="41"/>
      <c r="AJM19" s="41"/>
      <c r="AJN19" s="41"/>
      <c r="AJO19" s="41"/>
      <c r="AJP19" s="41"/>
      <c r="AJQ19" s="41"/>
      <c r="AJR19" s="41"/>
      <c r="AJS19" s="41"/>
      <c r="AJT19" s="41"/>
      <c r="AJU19" s="41"/>
      <c r="AJV19" s="41"/>
      <c r="AJW19" s="41"/>
      <c r="AJX19" s="41"/>
      <c r="AJY19" s="41"/>
      <c r="AJZ19" s="41"/>
      <c r="AKA19" s="41"/>
      <c r="AKB19" s="41"/>
      <c r="AKC19" s="41"/>
      <c r="AKD19" s="41"/>
      <c r="AKE19" s="41"/>
      <c r="AKF19" s="41"/>
      <c r="AKG19" s="41"/>
      <c r="AKH19" s="41"/>
      <c r="AKI19" s="41"/>
      <c r="AKJ19" s="41"/>
      <c r="AKK19" s="41"/>
      <c r="AKL19" s="41"/>
      <c r="AKM19" s="41"/>
      <c r="AKN19" s="41"/>
      <c r="AKO19" s="41"/>
      <c r="AKP19" s="41"/>
      <c r="AKQ19" s="41"/>
      <c r="AKR19" s="41"/>
      <c r="AKS19" s="41"/>
      <c r="AKT19" s="41"/>
      <c r="AKU19" s="41"/>
      <c r="AKV19" s="41"/>
      <c r="AKW19" s="41"/>
      <c r="AKX19" s="41"/>
      <c r="AKY19" s="41"/>
      <c r="AKZ19" s="41"/>
      <c r="ALA19" s="41"/>
      <c r="ALB19" s="41"/>
      <c r="ALC19" s="41"/>
      <c r="ALD19" s="41"/>
      <c r="ALE19" s="41"/>
      <c r="ALF19" s="41"/>
      <c r="ALG19" s="41"/>
      <c r="ALH19" s="41"/>
      <c r="ALI19" s="41"/>
      <c r="ALJ19" s="41"/>
      <c r="ALK19" s="41"/>
      <c r="ALL19" s="41"/>
      <c r="ALM19" s="41"/>
      <c r="ALN19" s="41"/>
      <c r="ALO19" s="41"/>
      <c r="ALP19" s="41"/>
      <c r="ALQ19" s="41"/>
      <c r="ALR19" s="41"/>
      <c r="ALS19" s="41"/>
      <c r="ALT19" s="41"/>
      <c r="ALU19" s="41"/>
      <c r="ALV19" s="41"/>
      <c r="ALW19" s="41"/>
      <c r="ALX19" s="41"/>
      <c r="ALY19" s="41"/>
      <c r="ALZ19" s="41"/>
      <c r="AMA19" s="41"/>
      <c r="AMB19" s="41"/>
      <c r="AMC19" s="41"/>
      <c r="AMD19" s="41"/>
      <c r="AME19" s="41"/>
      <c r="AMF19" s="41"/>
      <c r="AMG19" s="41"/>
      <c r="AMH19" s="41"/>
      <c r="AMI19" s="41"/>
      <c r="AMJ19" s="41"/>
      <c r="AMK19" s="41"/>
    </row>
    <row r="20" spans="1:1025" ht="83.25" customHeight="1" x14ac:dyDescent="0.25">
      <c r="A20" s="32" t="s">
        <v>26</v>
      </c>
      <c r="B20" s="32" t="s">
        <v>27</v>
      </c>
      <c r="C20" s="32" t="s">
        <v>28</v>
      </c>
      <c r="D20" s="22" t="s">
        <v>29</v>
      </c>
      <c r="E20" s="49" t="s">
        <v>127</v>
      </c>
      <c r="F20" s="104" t="s">
        <v>128</v>
      </c>
      <c r="G20" s="19">
        <f t="shared" si="1"/>
        <v>17972</v>
      </c>
      <c r="H20" s="24">
        <v>17972</v>
      </c>
      <c r="I20" s="23">
        <v>0</v>
      </c>
      <c r="J20" s="24">
        <v>0</v>
      </c>
      <c r="K20" s="15"/>
    </row>
    <row r="21" spans="1:1025" ht="89.25" customHeight="1" x14ac:dyDescent="0.25">
      <c r="A21" s="32" t="s">
        <v>30</v>
      </c>
      <c r="B21" s="32" t="s">
        <v>31</v>
      </c>
      <c r="C21" s="32" t="s">
        <v>28</v>
      </c>
      <c r="D21" s="22" t="s">
        <v>32</v>
      </c>
      <c r="E21" s="49" t="str">
        <f>E20</f>
        <v>Комплекснаї програма «Турбота» Білозірської територіальної громади на 2021-2025 роки (зі змінами)</v>
      </c>
      <c r="F21" s="104" t="str">
        <f>F20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1" s="19">
        <f t="shared" si="1"/>
        <v>331880</v>
      </c>
      <c r="H21" s="24">
        <v>331880</v>
      </c>
      <c r="I21" s="23">
        <v>0</v>
      </c>
      <c r="J21" s="24">
        <v>0</v>
      </c>
      <c r="K21" s="15"/>
    </row>
    <row r="22" spans="1:1025" ht="27.75" customHeight="1" x14ac:dyDescent="0.25">
      <c r="A22" s="155" t="s">
        <v>78</v>
      </c>
      <c r="B22" s="155" t="s">
        <v>11</v>
      </c>
      <c r="C22" s="155" t="s">
        <v>12</v>
      </c>
      <c r="D22" s="155" t="s">
        <v>80</v>
      </c>
      <c r="E22" s="157" t="s">
        <v>81</v>
      </c>
      <c r="F22" s="154" t="s">
        <v>82</v>
      </c>
      <c r="G22" s="155" t="s">
        <v>1</v>
      </c>
      <c r="H22" s="155" t="s">
        <v>10</v>
      </c>
      <c r="I22" s="155" t="s">
        <v>2</v>
      </c>
      <c r="J22" s="155"/>
      <c r="K22" s="15"/>
    </row>
    <row r="23" spans="1:1025" ht="111.75" customHeight="1" x14ac:dyDescent="0.25">
      <c r="A23" s="155"/>
      <c r="B23" s="155"/>
      <c r="C23" s="155"/>
      <c r="D23" s="155"/>
      <c r="E23" s="157"/>
      <c r="F23" s="154"/>
      <c r="G23" s="155"/>
      <c r="H23" s="155"/>
      <c r="I23" s="16" t="s">
        <v>3</v>
      </c>
      <c r="J23" s="130" t="s">
        <v>13</v>
      </c>
      <c r="K23" s="15"/>
    </row>
    <row r="24" spans="1:1025" x14ac:dyDescent="0.25">
      <c r="A24" s="130" t="s">
        <v>4</v>
      </c>
      <c r="B24" s="130" t="s">
        <v>5</v>
      </c>
      <c r="C24" s="130" t="s">
        <v>6</v>
      </c>
      <c r="D24" s="130" t="s">
        <v>7</v>
      </c>
      <c r="E24" s="131" t="s">
        <v>8</v>
      </c>
      <c r="F24" s="129" t="s">
        <v>9</v>
      </c>
      <c r="G24" s="130" t="s">
        <v>83</v>
      </c>
      <c r="H24" s="130" t="s">
        <v>84</v>
      </c>
      <c r="I24" s="16" t="s">
        <v>85</v>
      </c>
      <c r="J24" s="17" t="s">
        <v>86</v>
      </c>
      <c r="K24" s="15"/>
    </row>
    <row r="25" spans="1:1025" ht="76.5" customHeight="1" x14ac:dyDescent="0.25">
      <c r="A25" s="32" t="s">
        <v>33</v>
      </c>
      <c r="B25" s="32" t="s">
        <v>34</v>
      </c>
      <c r="C25" s="32" t="s">
        <v>28</v>
      </c>
      <c r="D25" s="22" t="s">
        <v>35</v>
      </c>
      <c r="E25" s="49" t="str">
        <f>E21</f>
        <v>Комплекснаї програма «Турбота» Білозірської територіальної громади на 2021-2025 роки (зі змінами)</v>
      </c>
      <c r="F25" s="104" t="str">
        <f>F21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5" s="19">
        <f t="shared" si="1"/>
        <v>73500</v>
      </c>
      <c r="H25" s="24">
        <v>73500</v>
      </c>
      <c r="I25" s="23">
        <v>0</v>
      </c>
      <c r="J25" s="24">
        <v>0</v>
      </c>
      <c r="K25" s="15"/>
    </row>
    <row r="26" spans="1:1025" ht="51.75" customHeight="1" x14ac:dyDescent="0.25">
      <c r="A26" s="25" t="s">
        <v>36</v>
      </c>
      <c r="B26" s="32">
        <v>3090</v>
      </c>
      <c r="C26" s="32">
        <v>1070</v>
      </c>
      <c r="D26" s="22" t="s">
        <v>37</v>
      </c>
      <c r="E26" s="49" t="s">
        <v>197</v>
      </c>
      <c r="F26" s="128" t="s">
        <v>198</v>
      </c>
      <c r="G26" s="19">
        <f t="shared" si="1"/>
        <v>200000</v>
      </c>
      <c r="H26" s="24">
        <f>160000-118312+158312</f>
        <v>200000</v>
      </c>
      <c r="I26" s="23">
        <v>0</v>
      </c>
      <c r="J26" s="24">
        <v>0</v>
      </c>
      <c r="K26" s="15"/>
    </row>
    <row r="27" spans="1:1025" ht="131.25" customHeight="1" x14ac:dyDescent="0.25">
      <c r="A27" s="93" t="s">
        <v>166</v>
      </c>
      <c r="B27" s="93" t="s">
        <v>167</v>
      </c>
      <c r="C27" s="93" t="s">
        <v>168</v>
      </c>
      <c r="D27" s="94" t="s">
        <v>169</v>
      </c>
      <c r="E27" s="49" t="s">
        <v>154</v>
      </c>
      <c r="F27" s="105" t="s">
        <v>184</v>
      </c>
      <c r="G27" s="19">
        <f t="shared" si="1"/>
        <v>150000</v>
      </c>
      <c r="H27" s="81">
        <v>150000</v>
      </c>
      <c r="I27" s="23">
        <v>0</v>
      </c>
      <c r="J27" s="24">
        <v>0</v>
      </c>
      <c r="K27" s="15"/>
    </row>
    <row r="28" spans="1:1025" ht="100.5" customHeight="1" x14ac:dyDescent="0.25">
      <c r="A28" s="32" t="s">
        <v>38</v>
      </c>
      <c r="B28" s="32" t="s">
        <v>39</v>
      </c>
      <c r="C28" s="32">
        <v>1010</v>
      </c>
      <c r="D28" s="22" t="s">
        <v>91</v>
      </c>
      <c r="E28" s="49" t="str">
        <f>E25</f>
        <v>Комплекснаї програма «Турбота» Білозірської територіальної громади на 2021-2025 роки (зі змінами)</v>
      </c>
      <c r="F28" s="102" t="str">
        <f>F25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8" s="19">
        <f>H28+I28</f>
        <v>350000</v>
      </c>
      <c r="H28" s="24">
        <f>350000-350000+350000</f>
        <v>350000</v>
      </c>
      <c r="I28" s="23">
        <v>0</v>
      </c>
      <c r="J28" s="24">
        <v>0</v>
      </c>
      <c r="K28" s="15"/>
    </row>
    <row r="29" spans="1:1025" ht="57.75" customHeight="1" x14ac:dyDescent="0.25">
      <c r="A29" s="25" t="s">
        <v>40</v>
      </c>
      <c r="B29" s="32">
        <v>3241</v>
      </c>
      <c r="C29" s="32" t="s">
        <v>43</v>
      </c>
      <c r="D29" s="26" t="s">
        <v>41</v>
      </c>
      <c r="E29" s="65" t="s">
        <v>195</v>
      </c>
      <c r="F29" s="107" t="s">
        <v>196</v>
      </c>
      <c r="G29" s="19">
        <f t="shared" si="1"/>
        <v>2574499</v>
      </c>
      <c r="H29" s="27">
        <f>2516499+30000+13000+15000</f>
        <v>2574499</v>
      </c>
      <c r="I29" s="28">
        <v>0</v>
      </c>
      <c r="J29" s="27">
        <v>0</v>
      </c>
      <c r="K29" s="15"/>
    </row>
    <row r="30" spans="1:1025" ht="36.75" customHeight="1" x14ac:dyDescent="0.25">
      <c r="A30" s="32" t="s">
        <v>42</v>
      </c>
      <c r="B30" s="32" t="s">
        <v>92</v>
      </c>
      <c r="C30" s="32" t="s">
        <v>43</v>
      </c>
      <c r="D30" s="22" t="s">
        <v>44</v>
      </c>
      <c r="E30" s="49"/>
      <c r="F30" s="102"/>
      <c r="G30" s="19">
        <f>H30+I30</f>
        <v>445000</v>
      </c>
      <c r="H30" s="24">
        <f>H32+H36+H31</f>
        <v>445000</v>
      </c>
      <c r="I30" s="24">
        <f>I32</f>
        <v>0</v>
      </c>
      <c r="J30" s="24">
        <f>J32</f>
        <v>0</v>
      </c>
      <c r="K30" s="15"/>
    </row>
    <row r="31" spans="1:1025" ht="71.25" customHeight="1" x14ac:dyDescent="0.25">
      <c r="A31" s="82"/>
      <c r="B31" s="82"/>
      <c r="C31" s="82"/>
      <c r="D31" s="83"/>
      <c r="E31" s="49" t="str">
        <f>E21</f>
        <v>Комплекснаї програма «Турбота» Білозірської територіальної громади на 2021-2025 роки (зі змінами)</v>
      </c>
      <c r="F31" s="104" t="str">
        <f>F21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31" s="19">
        <f t="shared" ref="G31" si="3">H31+I31</f>
        <v>150000</v>
      </c>
      <c r="H31" s="24">
        <f>50000+100000</f>
        <v>150000</v>
      </c>
      <c r="I31" s="23">
        <v>0</v>
      </c>
      <c r="J31" s="24">
        <v>0</v>
      </c>
      <c r="K31" s="15"/>
    </row>
    <row r="32" spans="1:1025" ht="79.5" customHeight="1" x14ac:dyDescent="0.25">
      <c r="A32" s="32"/>
      <c r="B32" s="32"/>
      <c r="C32" s="32"/>
      <c r="D32" s="22"/>
      <c r="E32" s="49" t="s">
        <v>164</v>
      </c>
      <c r="F32" s="104" t="s">
        <v>165</v>
      </c>
      <c r="G32" s="19">
        <f t="shared" si="1"/>
        <v>50000</v>
      </c>
      <c r="H32" s="24">
        <v>50000</v>
      </c>
      <c r="I32" s="23">
        <v>0</v>
      </c>
      <c r="J32" s="24">
        <v>0</v>
      </c>
      <c r="K32" s="15"/>
    </row>
    <row r="33" spans="1:1025" ht="27.75" customHeight="1" x14ac:dyDescent="0.25">
      <c r="A33" s="155" t="s">
        <v>78</v>
      </c>
      <c r="B33" s="155" t="s">
        <v>11</v>
      </c>
      <c r="C33" s="155" t="s">
        <v>12</v>
      </c>
      <c r="D33" s="155" t="s">
        <v>80</v>
      </c>
      <c r="E33" s="157" t="s">
        <v>81</v>
      </c>
      <c r="F33" s="154" t="s">
        <v>82</v>
      </c>
      <c r="G33" s="155" t="s">
        <v>1</v>
      </c>
      <c r="H33" s="155" t="s">
        <v>10</v>
      </c>
      <c r="I33" s="155" t="s">
        <v>2</v>
      </c>
      <c r="J33" s="155"/>
      <c r="K33" s="15"/>
    </row>
    <row r="34" spans="1:1025" ht="102.75" customHeight="1" x14ac:dyDescent="0.25">
      <c r="A34" s="155"/>
      <c r="B34" s="155"/>
      <c r="C34" s="155"/>
      <c r="D34" s="155"/>
      <c r="E34" s="157"/>
      <c r="F34" s="154"/>
      <c r="G34" s="155"/>
      <c r="H34" s="155"/>
      <c r="I34" s="16" t="s">
        <v>3</v>
      </c>
      <c r="J34" s="130" t="s">
        <v>13</v>
      </c>
      <c r="K34" s="15"/>
    </row>
    <row r="35" spans="1:1025" x14ac:dyDescent="0.25">
      <c r="A35" s="130" t="s">
        <v>4</v>
      </c>
      <c r="B35" s="130" t="s">
        <v>5</v>
      </c>
      <c r="C35" s="130" t="s">
        <v>6</v>
      </c>
      <c r="D35" s="130" t="s">
        <v>7</v>
      </c>
      <c r="E35" s="131" t="s">
        <v>8</v>
      </c>
      <c r="F35" s="129" t="s">
        <v>9</v>
      </c>
      <c r="G35" s="130" t="s">
        <v>83</v>
      </c>
      <c r="H35" s="130" t="s">
        <v>84</v>
      </c>
      <c r="I35" s="16" t="s">
        <v>85</v>
      </c>
      <c r="J35" s="17" t="s">
        <v>86</v>
      </c>
      <c r="K35" s="15"/>
    </row>
    <row r="36" spans="1:1025" ht="129.75" customHeight="1" x14ac:dyDescent="0.25">
      <c r="A36" s="32"/>
      <c r="B36" s="32"/>
      <c r="C36" s="32"/>
      <c r="D36" s="22"/>
      <c r="E36" s="49" t="s">
        <v>154</v>
      </c>
      <c r="F36" s="105" t="s">
        <v>184</v>
      </c>
      <c r="G36" s="19">
        <f t="shared" si="1"/>
        <v>245000</v>
      </c>
      <c r="H36" s="24">
        <f>95000+150000</f>
        <v>245000</v>
      </c>
      <c r="I36" s="23">
        <v>0</v>
      </c>
      <c r="J36" s="24">
        <v>0</v>
      </c>
      <c r="K36" s="15"/>
    </row>
    <row r="37" spans="1:1025" s="42" customFormat="1" ht="30" customHeight="1" x14ac:dyDescent="0.25">
      <c r="A37" s="4"/>
      <c r="B37" s="4">
        <v>4000</v>
      </c>
      <c r="C37" s="4"/>
      <c r="D37" s="18" t="s">
        <v>129</v>
      </c>
      <c r="E37" s="64"/>
      <c r="F37" s="103"/>
      <c r="G37" s="19">
        <f>G38</f>
        <v>15000</v>
      </c>
      <c r="H37" s="19">
        <f t="shared" ref="H37:J37" si="4">H38</f>
        <v>15000</v>
      </c>
      <c r="I37" s="19">
        <f t="shared" si="4"/>
        <v>0</v>
      </c>
      <c r="J37" s="19">
        <f t="shared" si="4"/>
        <v>0</v>
      </c>
      <c r="K37" s="40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  <c r="IW37" s="41"/>
      <c r="IX37" s="41"/>
      <c r="IY37" s="41"/>
      <c r="IZ37" s="41"/>
      <c r="JA37" s="41"/>
      <c r="JB37" s="41"/>
      <c r="JC37" s="41"/>
      <c r="JD37" s="41"/>
      <c r="JE37" s="41"/>
      <c r="JF37" s="41"/>
      <c r="JG37" s="41"/>
      <c r="JH37" s="41"/>
      <c r="JI37" s="41"/>
      <c r="JJ37" s="41"/>
      <c r="JK37" s="41"/>
      <c r="JL37" s="41"/>
      <c r="JM37" s="41"/>
      <c r="JN37" s="41"/>
      <c r="JO37" s="41"/>
      <c r="JP37" s="41"/>
      <c r="JQ37" s="41"/>
      <c r="JR37" s="41"/>
      <c r="JS37" s="41"/>
      <c r="JT37" s="41"/>
      <c r="JU37" s="41"/>
      <c r="JV37" s="41"/>
      <c r="JW37" s="41"/>
      <c r="JX37" s="41"/>
      <c r="JY37" s="41"/>
      <c r="JZ37" s="41"/>
      <c r="KA37" s="41"/>
      <c r="KB37" s="41"/>
      <c r="KC37" s="41"/>
      <c r="KD37" s="41"/>
      <c r="KE37" s="41"/>
      <c r="KF37" s="41"/>
      <c r="KG37" s="41"/>
      <c r="KH37" s="41"/>
      <c r="KI37" s="41"/>
      <c r="KJ37" s="41"/>
      <c r="KK37" s="41"/>
      <c r="KL37" s="41"/>
      <c r="KM37" s="41"/>
      <c r="KN37" s="41"/>
      <c r="KO37" s="41"/>
      <c r="KP37" s="41"/>
      <c r="KQ37" s="41"/>
      <c r="KR37" s="41"/>
      <c r="KS37" s="41"/>
      <c r="KT37" s="41"/>
      <c r="KU37" s="41"/>
      <c r="KV37" s="41"/>
      <c r="KW37" s="41"/>
      <c r="KX37" s="41"/>
      <c r="KY37" s="41"/>
      <c r="KZ37" s="41"/>
      <c r="LA37" s="41"/>
      <c r="LB37" s="41"/>
      <c r="LC37" s="41"/>
      <c r="LD37" s="41"/>
      <c r="LE37" s="41"/>
      <c r="LF37" s="41"/>
      <c r="LG37" s="41"/>
      <c r="LH37" s="41"/>
      <c r="LI37" s="41"/>
      <c r="LJ37" s="41"/>
      <c r="LK37" s="41"/>
      <c r="LL37" s="41"/>
      <c r="LM37" s="41"/>
      <c r="LN37" s="41"/>
      <c r="LO37" s="41"/>
      <c r="LP37" s="41"/>
      <c r="LQ37" s="41"/>
      <c r="LR37" s="41"/>
      <c r="LS37" s="41"/>
      <c r="LT37" s="41"/>
      <c r="LU37" s="41"/>
      <c r="LV37" s="41"/>
      <c r="LW37" s="41"/>
      <c r="LX37" s="41"/>
      <c r="LY37" s="41"/>
      <c r="LZ37" s="41"/>
      <c r="MA37" s="41"/>
      <c r="MB37" s="41"/>
      <c r="MC37" s="41"/>
      <c r="MD37" s="41"/>
      <c r="ME37" s="41"/>
      <c r="MF37" s="41"/>
      <c r="MG37" s="41"/>
      <c r="MH37" s="41"/>
      <c r="MI37" s="41"/>
      <c r="MJ37" s="41"/>
      <c r="MK37" s="41"/>
      <c r="ML37" s="41"/>
      <c r="MM37" s="41"/>
      <c r="MN37" s="41"/>
      <c r="MO37" s="41"/>
      <c r="MP37" s="41"/>
      <c r="MQ37" s="41"/>
      <c r="MR37" s="41"/>
      <c r="MS37" s="41"/>
      <c r="MT37" s="41"/>
      <c r="MU37" s="41"/>
      <c r="MV37" s="41"/>
      <c r="MW37" s="41"/>
      <c r="MX37" s="41"/>
      <c r="MY37" s="41"/>
      <c r="MZ37" s="41"/>
      <c r="NA37" s="41"/>
      <c r="NB37" s="41"/>
      <c r="NC37" s="41"/>
      <c r="ND37" s="41"/>
      <c r="NE37" s="41"/>
      <c r="NF37" s="41"/>
      <c r="NG37" s="41"/>
      <c r="NH37" s="41"/>
      <c r="NI37" s="41"/>
      <c r="NJ37" s="41"/>
      <c r="NK37" s="41"/>
      <c r="NL37" s="41"/>
      <c r="NM37" s="41"/>
      <c r="NN37" s="41"/>
      <c r="NO37" s="41"/>
      <c r="NP37" s="41"/>
      <c r="NQ37" s="41"/>
      <c r="NR37" s="41"/>
      <c r="NS37" s="41"/>
      <c r="NT37" s="41"/>
      <c r="NU37" s="41"/>
      <c r="NV37" s="41"/>
      <c r="NW37" s="41"/>
      <c r="NX37" s="41"/>
      <c r="NY37" s="41"/>
      <c r="NZ37" s="41"/>
      <c r="OA37" s="41"/>
      <c r="OB37" s="41"/>
      <c r="OC37" s="41"/>
      <c r="OD37" s="41"/>
      <c r="OE37" s="41"/>
      <c r="OF37" s="41"/>
      <c r="OG37" s="41"/>
      <c r="OH37" s="41"/>
      <c r="OI37" s="41"/>
      <c r="OJ37" s="41"/>
      <c r="OK37" s="41"/>
      <c r="OL37" s="41"/>
      <c r="OM37" s="41"/>
      <c r="ON37" s="41"/>
      <c r="OO37" s="41"/>
      <c r="OP37" s="41"/>
      <c r="OQ37" s="41"/>
      <c r="OR37" s="41"/>
      <c r="OS37" s="41"/>
      <c r="OT37" s="41"/>
      <c r="OU37" s="41"/>
      <c r="OV37" s="41"/>
      <c r="OW37" s="41"/>
      <c r="OX37" s="41"/>
      <c r="OY37" s="41"/>
      <c r="OZ37" s="41"/>
      <c r="PA37" s="41"/>
      <c r="PB37" s="41"/>
      <c r="PC37" s="41"/>
      <c r="PD37" s="41"/>
      <c r="PE37" s="41"/>
      <c r="PF37" s="41"/>
      <c r="PG37" s="41"/>
      <c r="PH37" s="41"/>
      <c r="PI37" s="41"/>
      <c r="PJ37" s="41"/>
      <c r="PK37" s="41"/>
      <c r="PL37" s="41"/>
      <c r="PM37" s="41"/>
      <c r="PN37" s="41"/>
      <c r="PO37" s="41"/>
      <c r="PP37" s="41"/>
      <c r="PQ37" s="41"/>
      <c r="PR37" s="41"/>
      <c r="PS37" s="41"/>
      <c r="PT37" s="41"/>
      <c r="PU37" s="41"/>
      <c r="PV37" s="41"/>
      <c r="PW37" s="41"/>
      <c r="PX37" s="41"/>
      <c r="PY37" s="41"/>
      <c r="PZ37" s="41"/>
      <c r="QA37" s="41"/>
      <c r="QB37" s="41"/>
      <c r="QC37" s="41"/>
      <c r="QD37" s="41"/>
      <c r="QE37" s="41"/>
      <c r="QF37" s="41"/>
      <c r="QG37" s="41"/>
      <c r="QH37" s="41"/>
      <c r="QI37" s="41"/>
      <c r="QJ37" s="41"/>
      <c r="QK37" s="41"/>
      <c r="QL37" s="41"/>
      <c r="QM37" s="41"/>
      <c r="QN37" s="41"/>
      <c r="QO37" s="41"/>
      <c r="QP37" s="41"/>
      <c r="QQ37" s="41"/>
      <c r="QR37" s="41"/>
      <c r="QS37" s="41"/>
      <c r="QT37" s="41"/>
      <c r="QU37" s="41"/>
      <c r="QV37" s="41"/>
      <c r="QW37" s="41"/>
      <c r="QX37" s="41"/>
      <c r="QY37" s="41"/>
      <c r="QZ37" s="41"/>
      <c r="RA37" s="41"/>
      <c r="RB37" s="41"/>
      <c r="RC37" s="41"/>
      <c r="RD37" s="41"/>
      <c r="RE37" s="41"/>
      <c r="RF37" s="41"/>
      <c r="RG37" s="41"/>
      <c r="RH37" s="41"/>
      <c r="RI37" s="41"/>
      <c r="RJ37" s="41"/>
      <c r="RK37" s="41"/>
      <c r="RL37" s="41"/>
      <c r="RM37" s="41"/>
      <c r="RN37" s="41"/>
      <c r="RO37" s="41"/>
      <c r="RP37" s="41"/>
      <c r="RQ37" s="41"/>
      <c r="RR37" s="41"/>
      <c r="RS37" s="41"/>
      <c r="RT37" s="41"/>
      <c r="RU37" s="41"/>
      <c r="RV37" s="41"/>
      <c r="RW37" s="41"/>
      <c r="RX37" s="41"/>
      <c r="RY37" s="41"/>
      <c r="RZ37" s="41"/>
      <c r="SA37" s="41"/>
      <c r="SB37" s="41"/>
      <c r="SC37" s="41"/>
      <c r="SD37" s="41"/>
      <c r="SE37" s="41"/>
      <c r="SF37" s="41"/>
      <c r="SG37" s="41"/>
      <c r="SH37" s="41"/>
      <c r="SI37" s="41"/>
      <c r="SJ37" s="41"/>
      <c r="SK37" s="41"/>
      <c r="SL37" s="41"/>
      <c r="SM37" s="41"/>
      <c r="SN37" s="41"/>
      <c r="SO37" s="41"/>
      <c r="SP37" s="41"/>
      <c r="SQ37" s="41"/>
      <c r="SR37" s="41"/>
      <c r="SS37" s="41"/>
      <c r="ST37" s="41"/>
      <c r="SU37" s="41"/>
      <c r="SV37" s="41"/>
      <c r="SW37" s="41"/>
      <c r="SX37" s="41"/>
      <c r="SY37" s="41"/>
      <c r="SZ37" s="41"/>
      <c r="TA37" s="41"/>
      <c r="TB37" s="41"/>
      <c r="TC37" s="41"/>
      <c r="TD37" s="41"/>
      <c r="TE37" s="41"/>
      <c r="TF37" s="41"/>
      <c r="TG37" s="41"/>
      <c r="TH37" s="41"/>
      <c r="TI37" s="41"/>
      <c r="TJ37" s="41"/>
      <c r="TK37" s="41"/>
      <c r="TL37" s="41"/>
      <c r="TM37" s="41"/>
      <c r="TN37" s="41"/>
      <c r="TO37" s="41"/>
      <c r="TP37" s="41"/>
      <c r="TQ37" s="41"/>
      <c r="TR37" s="41"/>
      <c r="TS37" s="41"/>
      <c r="TT37" s="41"/>
      <c r="TU37" s="41"/>
      <c r="TV37" s="41"/>
      <c r="TW37" s="41"/>
      <c r="TX37" s="41"/>
      <c r="TY37" s="41"/>
      <c r="TZ37" s="41"/>
      <c r="UA37" s="41"/>
      <c r="UB37" s="41"/>
      <c r="UC37" s="41"/>
      <c r="UD37" s="41"/>
      <c r="UE37" s="41"/>
      <c r="UF37" s="41"/>
      <c r="UG37" s="41"/>
      <c r="UH37" s="41"/>
      <c r="UI37" s="41"/>
      <c r="UJ37" s="41"/>
      <c r="UK37" s="41"/>
      <c r="UL37" s="41"/>
      <c r="UM37" s="41"/>
      <c r="UN37" s="41"/>
      <c r="UO37" s="41"/>
      <c r="UP37" s="41"/>
      <c r="UQ37" s="41"/>
      <c r="UR37" s="41"/>
      <c r="US37" s="41"/>
      <c r="UT37" s="41"/>
      <c r="UU37" s="41"/>
      <c r="UV37" s="41"/>
      <c r="UW37" s="41"/>
      <c r="UX37" s="41"/>
      <c r="UY37" s="41"/>
      <c r="UZ37" s="41"/>
      <c r="VA37" s="41"/>
      <c r="VB37" s="41"/>
      <c r="VC37" s="41"/>
      <c r="VD37" s="41"/>
      <c r="VE37" s="41"/>
      <c r="VF37" s="41"/>
      <c r="VG37" s="41"/>
      <c r="VH37" s="41"/>
      <c r="VI37" s="41"/>
      <c r="VJ37" s="41"/>
      <c r="VK37" s="41"/>
      <c r="VL37" s="41"/>
      <c r="VM37" s="41"/>
      <c r="VN37" s="41"/>
      <c r="VO37" s="41"/>
      <c r="VP37" s="41"/>
      <c r="VQ37" s="41"/>
      <c r="VR37" s="41"/>
      <c r="VS37" s="41"/>
      <c r="VT37" s="41"/>
      <c r="VU37" s="41"/>
      <c r="VV37" s="41"/>
      <c r="VW37" s="41"/>
      <c r="VX37" s="41"/>
      <c r="VY37" s="41"/>
      <c r="VZ37" s="41"/>
      <c r="WA37" s="41"/>
      <c r="WB37" s="41"/>
      <c r="WC37" s="41"/>
      <c r="WD37" s="41"/>
      <c r="WE37" s="41"/>
      <c r="WF37" s="41"/>
      <c r="WG37" s="41"/>
      <c r="WH37" s="41"/>
      <c r="WI37" s="41"/>
      <c r="WJ37" s="41"/>
      <c r="WK37" s="41"/>
      <c r="WL37" s="41"/>
      <c r="WM37" s="41"/>
      <c r="WN37" s="41"/>
      <c r="WO37" s="41"/>
      <c r="WP37" s="41"/>
      <c r="WQ37" s="41"/>
      <c r="WR37" s="41"/>
      <c r="WS37" s="41"/>
      <c r="WT37" s="41"/>
      <c r="WU37" s="41"/>
      <c r="WV37" s="41"/>
      <c r="WW37" s="41"/>
      <c r="WX37" s="41"/>
      <c r="WY37" s="41"/>
      <c r="WZ37" s="41"/>
      <c r="XA37" s="41"/>
      <c r="XB37" s="41"/>
      <c r="XC37" s="41"/>
      <c r="XD37" s="41"/>
      <c r="XE37" s="41"/>
      <c r="XF37" s="41"/>
      <c r="XG37" s="41"/>
      <c r="XH37" s="41"/>
      <c r="XI37" s="41"/>
      <c r="XJ37" s="41"/>
      <c r="XK37" s="41"/>
      <c r="XL37" s="41"/>
      <c r="XM37" s="41"/>
      <c r="XN37" s="41"/>
      <c r="XO37" s="41"/>
      <c r="XP37" s="41"/>
      <c r="XQ37" s="41"/>
      <c r="XR37" s="41"/>
      <c r="XS37" s="41"/>
      <c r="XT37" s="41"/>
      <c r="XU37" s="41"/>
      <c r="XV37" s="41"/>
      <c r="XW37" s="41"/>
      <c r="XX37" s="41"/>
      <c r="XY37" s="41"/>
      <c r="XZ37" s="41"/>
      <c r="YA37" s="41"/>
      <c r="YB37" s="41"/>
      <c r="YC37" s="41"/>
      <c r="YD37" s="41"/>
      <c r="YE37" s="41"/>
      <c r="YF37" s="41"/>
      <c r="YG37" s="41"/>
      <c r="YH37" s="41"/>
      <c r="YI37" s="41"/>
      <c r="YJ37" s="41"/>
      <c r="YK37" s="41"/>
      <c r="YL37" s="41"/>
      <c r="YM37" s="41"/>
      <c r="YN37" s="41"/>
      <c r="YO37" s="41"/>
      <c r="YP37" s="41"/>
      <c r="YQ37" s="41"/>
      <c r="YR37" s="41"/>
      <c r="YS37" s="41"/>
      <c r="YT37" s="41"/>
      <c r="YU37" s="41"/>
      <c r="YV37" s="41"/>
      <c r="YW37" s="41"/>
      <c r="YX37" s="41"/>
      <c r="YY37" s="41"/>
      <c r="YZ37" s="41"/>
      <c r="ZA37" s="41"/>
      <c r="ZB37" s="41"/>
      <c r="ZC37" s="41"/>
      <c r="ZD37" s="41"/>
      <c r="ZE37" s="41"/>
      <c r="ZF37" s="41"/>
      <c r="ZG37" s="41"/>
      <c r="ZH37" s="41"/>
      <c r="ZI37" s="41"/>
      <c r="ZJ37" s="41"/>
      <c r="ZK37" s="41"/>
      <c r="ZL37" s="41"/>
      <c r="ZM37" s="41"/>
      <c r="ZN37" s="41"/>
      <c r="ZO37" s="41"/>
      <c r="ZP37" s="41"/>
      <c r="ZQ37" s="41"/>
      <c r="ZR37" s="41"/>
      <c r="ZS37" s="41"/>
      <c r="ZT37" s="41"/>
      <c r="ZU37" s="41"/>
      <c r="ZV37" s="41"/>
      <c r="ZW37" s="41"/>
      <c r="ZX37" s="41"/>
      <c r="ZY37" s="41"/>
      <c r="ZZ37" s="41"/>
      <c r="AAA37" s="41"/>
      <c r="AAB37" s="41"/>
      <c r="AAC37" s="41"/>
      <c r="AAD37" s="41"/>
      <c r="AAE37" s="41"/>
      <c r="AAF37" s="41"/>
      <c r="AAG37" s="41"/>
      <c r="AAH37" s="41"/>
      <c r="AAI37" s="41"/>
      <c r="AAJ37" s="41"/>
      <c r="AAK37" s="41"/>
      <c r="AAL37" s="41"/>
      <c r="AAM37" s="41"/>
      <c r="AAN37" s="41"/>
      <c r="AAO37" s="41"/>
      <c r="AAP37" s="41"/>
      <c r="AAQ37" s="41"/>
      <c r="AAR37" s="41"/>
      <c r="AAS37" s="41"/>
      <c r="AAT37" s="41"/>
      <c r="AAU37" s="41"/>
      <c r="AAV37" s="41"/>
      <c r="AAW37" s="41"/>
      <c r="AAX37" s="41"/>
      <c r="AAY37" s="41"/>
      <c r="AAZ37" s="41"/>
      <c r="ABA37" s="41"/>
      <c r="ABB37" s="41"/>
      <c r="ABC37" s="41"/>
      <c r="ABD37" s="41"/>
      <c r="ABE37" s="41"/>
      <c r="ABF37" s="41"/>
      <c r="ABG37" s="41"/>
      <c r="ABH37" s="41"/>
      <c r="ABI37" s="41"/>
      <c r="ABJ37" s="41"/>
      <c r="ABK37" s="41"/>
      <c r="ABL37" s="41"/>
      <c r="ABM37" s="41"/>
      <c r="ABN37" s="41"/>
      <c r="ABO37" s="41"/>
      <c r="ABP37" s="41"/>
      <c r="ABQ37" s="41"/>
      <c r="ABR37" s="41"/>
      <c r="ABS37" s="41"/>
      <c r="ABT37" s="41"/>
      <c r="ABU37" s="41"/>
      <c r="ABV37" s="41"/>
      <c r="ABW37" s="41"/>
      <c r="ABX37" s="41"/>
      <c r="ABY37" s="41"/>
      <c r="ABZ37" s="41"/>
      <c r="ACA37" s="41"/>
      <c r="ACB37" s="41"/>
      <c r="ACC37" s="41"/>
      <c r="ACD37" s="41"/>
      <c r="ACE37" s="41"/>
      <c r="ACF37" s="41"/>
      <c r="ACG37" s="41"/>
      <c r="ACH37" s="41"/>
      <c r="ACI37" s="41"/>
      <c r="ACJ37" s="41"/>
      <c r="ACK37" s="41"/>
      <c r="ACL37" s="41"/>
      <c r="ACM37" s="41"/>
      <c r="ACN37" s="41"/>
      <c r="ACO37" s="41"/>
      <c r="ACP37" s="41"/>
      <c r="ACQ37" s="41"/>
      <c r="ACR37" s="41"/>
      <c r="ACS37" s="41"/>
      <c r="ACT37" s="41"/>
      <c r="ACU37" s="41"/>
      <c r="ACV37" s="41"/>
      <c r="ACW37" s="41"/>
      <c r="ACX37" s="41"/>
      <c r="ACY37" s="41"/>
      <c r="ACZ37" s="41"/>
      <c r="ADA37" s="41"/>
      <c r="ADB37" s="41"/>
      <c r="ADC37" s="41"/>
      <c r="ADD37" s="41"/>
      <c r="ADE37" s="41"/>
      <c r="ADF37" s="41"/>
      <c r="ADG37" s="41"/>
      <c r="ADH37" s="41"/>
      <c r="ADI37" s="41"/>
      <c r="ADJ37" s="41"/>
      <c r="ADK37" s="41"/>
      <c r="ADL37" s="41"/>
      <c r="ADM37" s="41"/>
      <c r="ADN37" s="41"/>
      <c r="ADO37" s="41"/>
      <c r="ADP37" s="41"/>
      <c r="ADQ37" s="41"/>
      <c r="ADR37" s="41"/>
      <c r="ADS37" s="41"/>
      <c r="ADT37" s="41"/>
      <c r="ADU37" s="41"/>
      <c r="ADV37" s="41"/>
      <c r="ADW37" s="41"/>
      <c r="ADX37" s="41"/>
      <c r="ADY37" s="41"/>
      <c r="ADZ37" s="41"/>
      <c r="AEA37" s="41"/>
      <c r="AEB37" s="41"/>
      <c r="AEC37" s="41"/>
      <c r="AED37" s="41"/>
      <c r="AEE37" s="41"/>
      <c r="AEF37" s="41"/>
      <c r="AEG37" s="41"/>
      <c r="AEH37" s="41"/>
      <c r="AEI37" s="41"/>
      <c r="AEJ37" s="41"/>
      <c r="AEK37" s="41"/>
      <c r="AEL37" s="41"/>
      <c r="AEM37" s="41"/>
      <c r="AEN37" s="41"/>
      <c r="AEO37" s="41"/>
      <c r="AEP37" s="41"/>
      <c r="AEQ37" s="41"/>
      <c r="AER37" s="41"/>
      <c r="AES37" s="41"/>
      <c r="AET37" s="41"/>
      <c r="AEU37" s="41"/>
      <c r="AEV37" s="41"/>
      <c r="AEW37" s="41"/>
      <c r="AEX37" s="41"/>
      <c r="AEY37" s="41"/>
      <c r="AEZ37" s="41"/>
      <c r="AFA37" s="41"/>
      <c r="AFB37" s="41"/>
      <c r="AFC37" s="41"/>
      <c r="AFD37" s="41"/>
      <c r="AFE37" s="41"/>
      <c r="AFF37" s="41"/>
      <c r="AFG37" s="41"/>
      <c r="AFH37" s="41"/>
      <c r="AFI37" s="41"/>
      <c r="AFJ37" s="41"/>
      <c r="AFK37" s="41"/>
      <c r="AFL37" s="41"/>
      <c r="AFM37" s="41"/>
      <c r="AFN37" s="41"/>
      <c r="AFO37" s="41"/>
      <c r="AFP37" s="41"/>
      <c r="AFQ37" s="41"/>
      <c r="AFR37" s="41"/>
      <c r="AFS37" s="41"/>
      <c r="AFT37" s="41"/>
      <c r="AFU37" s="41"/>
      <c r="AFV37" s="41"/>
      <c r="AFW37" s="41"/>
      <c r="AFX37" s="41"/>
      <c r="AFY37" s="41"/>
      <c r="AFZ37" s="41"/>
      <c r="AGA37" s="41"/>
      <c r="AGB37" s="41"/>
      <c r="AGC37" s="41"/>
      <c r="AGD37" s="41"/>
      <c r="AGE37" s="41"/>
      <c r="AGF37" s="41"/>
      <c r="AGG37" s="41"/>
      <c r="AGH37" s="41"/>
      <c r="AGI37" s="41"/>
      <c r="AGJ37" s="41"/>
      <c r="AGK37" s="41"/>
      <c r="AGL37" s="41"/>
      <c r="AGM37" s="41"/>
      <c r="AGN37" s="41"/>
      <c r="AGO37" s="41"/>
      <c r="AGP37" s="41"/>
      <c r="AGQ37" s="41"/>
      <c r="AGR37" s="41"/>
      <c r="AGS37" s="41"/>
      <c r="AGT37" s="41"/>
      <c r="AGU37" s="41"/>
      <c r="AGV37" s="41"/>
      <c r="AGW37" s="41"/>
      <c r="AGX37" s="41"/>
      <c r="AGY37" s="41"/>
      <c r="AGZ37" s="41"/>
      <c r="AHA37" s="41"/>
      <c r="AHB37" s="41"/>
      <c r="AHC37" s="41"/>
      <c r="AHD37" s="41"/>
      <c r="AHE37" s="41"/>
      <c r="AHF37" s="41"/>
      <c r="AHG37" s="41"/>
      <c r="AHH37" s="41"/>
      <c r="AHI37" s="41"/>
      <c r="AHJ37" s="41"/>
      <c r="AHK37" s="41"/>
      <c r="AHL37" s="41"/>
      <c r="AHM37" s="41"/>
      <c r="AHN37" s="41"/>
      <c r="AHO37" s="41"/>
      <c r="AHP37" s="41"/>
      <c r="AHQ37" s="41"/>
      <c r="AHR37" s="41"/>
      <c r="AHS37" s="41"/>
      <c r="AHT37" s="41"/>
      <c r="AHU37" s="41"/>
      <c r="AHV37" s="41"/>
      <c r="AHW37" s="41"/>
      <c r="AHX37" s="41"/>
      <c r="AHY37" s="41"/>
      <c r="AHZ37" s="41"/>
      <c r="AIA37" s="41"/>
      <c r="AIB37" s="41"/>
      <c r="AIC37" s="41"/>
      <c r="AID37" s="41"/>
      <c r="AIE37" s="41"/>
      <c r="AIF37" s="41"/>
      <c r="AIG37" s="41"/>
      <c r="AIH37" s="41"/>
      <c r="AII37" s="41"/>
      <c r="AIJ37" s="41"/>
      <c r="AIK37" s="41"/>
      <c r="AIL37" s="41"/>
      <c r="AIM37" s="41"/>
      <c r="AIN37" s="41"/>
      <c r="AIO37" s="41"/>
      <c r="AIP37" s="41"/>
      <c r="AIQ37" s="41"/>
      <c r="AIR37" s="41"/>
      <c r="AIS37" s="41"/>
      <c r="AIT37" s="41"/>
      <c r="AIU37" s="41"/>
      <c r="AIV37" s="41"/>
      <c r="AIW37" s="41"/>
      <c r="AIX37" s="41"/>
      <c r="AIY37" s="41"/>
      <c r="AIZ37" s="41"/>
      <c r="AJA37" s="41"/>
      <c r="AJB37" s="41"/>
      <c r="AJC37" s="41"/>
      <c r="AJD37" s="41"/>
      <c r="AJE37" s="41"/>
      <c r="AJF37" s="41"/>
      <c r="AJG37" s="41"/>
      <c r="AJH37" s="41"/>
      <c r="AJI37" s="41"/>
      <c r="AJJ37" s="41"/>
      <c r="AJK37" s="41"/>
      <c r="AJL37" s="41"/>
      <c r="AJM37" s="41"/>
      <c r="AJN37" s="41"/>
      <c r="AJO37" s="41"/>
      <c r="AJP37" s="41"/>
      <c r="AJQ37" s="41"/>
      <c r="AJR37" s="41"/>
      <c r="AJS37" s="41"/>
      <c r="AJT37" s="41"/>
      <c r="AJU37" s="41"/>
      <c r="AJV37" s="41"/>
      <c r="AJW37" s="41"/>
      <c r="AJX37" s="41"/>
      <c r="AJY37" s="41"/>
      <c r="AJZ37" s="41"/>
      <c r="AKA37" s="41"/>
      <c r="AKB37" s="41"/>
      <c r="AKC37" s="41"/>
      <c r="AKD37" s="41"/>
      <c r="AKE37" s="41"/>
      <c r="AKF37" s="41"/>
      <c r="AKG37" s="41"/>
      <c r="AKH37" s="41"/>
      <c r="AKI37" s="41"/>
      <c r="AKJ37" s="41"/>
      <c r="AKK37" s="41"/>
      <c r="AKL37" s="41"/>
      <c r="AKM37" s="41"/>
      <c r="AKN37" s="41"/>
      <c r="AKO37" s="41"/>
      <c r="AKP37" s="41"/>
      <c r="AKQ37" s="41"/>
      <c r="AKR37" s="41"/>
      <c r="AKS37" s="41"/>
      <c r="AKT37" s="41"/>
      <c r="AKU37" s="41"/>
      <c r="AKV37" s="41"/>
      <c r="AKW37" s="41"/>
      <c r="AKX37" s="41"/>
      <c r="AKY37" s="41"/>
      <c r="AKZ37" s="41"/>
      <c r="ALA37" s="41"/>
      <c r="ALB37" s="41"/>
      <c r="ALC37" s="41"/>
      <c r="ALD37" s="41"/>
      <c r="ALE37" s="41"/>
      <c r="ALF37" s="41"/>
      <c r="ALG37" s="41"/>
      <c r="ALH37" s="41"/>
      <c r="ALI37" s="41"/>
      <c r="ALJ37" s="41"/>
      <c r="ALK37" s="41"/>
      <c r="ALL37" s="41"/>
      <c r="ALM37" s="41"/>
      <c r="ALN37" s="41"/>
      <c r="ALO37" s="41"/>
      <c r="ALP37" s="41"/>
      <c r="ALQ37" s="41"/>
      <c r="ALR37" s="41"/>
      <c r="ALS37" s="41"/>
      <c r="ALT37" s="41"/>
      <c r="ALU37" s="41"/>
      <c r="ALV37" s="41"/>
      <c r="ALW37" s="41"/>
      <c r="ALX37" s="41"/>
      <c r="ALY37" s="41"/>
      <c r="ALZ37" s="41"/>
      <c r="AMA37" s="41"/>
      <c r="AMB37" s="41"/>
      <c r="AMC37" s="41"/>
      <c r="AMD37" s="41"/>
      <c r="AME37" s="41"/>
      <c r="AMF37" s="41"/>
      <c r="AMG37" s="41"/>
      <c r="AMH37" s="41"/>
      <c r="AMI37" s="41"/>
      <c r="AMJ37" s="41"/>
      <c r="AMK37" s="41"/>
    </row>
    <row r="38" spans="1:1025" ht="67.5" customHeight="1" x14ac:dyDescent="0.25">
      <c r="A38" s="32" t="s">
        <v>45</v>
      </c>
      <c r="B38" s="32" t="s">
        <v>93</v>
      </c>
      <c r="C38" s="32" t="s">
        <v>46</v>
      </c>
      <c r="D38" s="22" t="s">
        <v>47</v>
      </c>
      <c r="E38" s="49" t="s">
        <v>147</v>
      </c>
      <c r="F38" s="102" t="s">
        <v>187</v>
      </c>
      <c r="G38" s="19">
        <f>H38+I38</f>
        <v>15000</v>
      </c>
      <c r="H38" s="24">
        <f>25000-10000</f>
        <v>15000</v>
      </c>
      <c r="I38" s="23">
        <v>0</v>
      </c>
      <c r="J38" s="24">
        <v>0</v>
      </c>
      <c r="K38" s="15"/>
    </row>
    <row r="39" spans="1:1025" s="42" customFormat="1" ht="20.25" customHeight="1" x14ac:dyDescent="0.25">
      <c r="A39" s="4"/>
      <c r="B39" s="4">
        <v>5000</v>
      </c>
      <c r="C39" s="4"/>
      <c r="D39" s="18" t="s">
        <v>130</v>
      </c>
      <c r="E39" s="64"/>
      <c r="F39" s="103"/>
      <c r="G39" s="19">
        <f>G42+G40+G41</f>
        <v>75000</v>
      </c>
      <c r="H39" s="19">
        <f>H42+H40+H41</f>
        <v>75000</v>
      </c>
      <c r="I39" s="19">
        <f t="shared" ref="I39" si="5">I42+I40</f>
        <v>0</v>
      </c>
      <c r="J39" s="19">
        <f t="shared" ref="J39" si="6">J42</f>
        <v>0</v>
      </c>
      <c r="K39" s="40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  <c r="JJ39" s="41"/>
      <c r="JK39" s="41"/>
      <c r="JL39" s="41"/>
      <c r="JM39" s="41"/>
      <c r="JN39" s="41"/>
      <c r="JO39" s="41"/>
      <c r="JP39" s="41"/>
      <c r="JQ39" s="41"/>
      <c r="JR39" s="41"/>
      <c r="JS39" s="41"/>
      <c r="JT39" s="41"/>
      <c r="JU39" s="41"/>
      <c r="JV39" s="41"/>
      <c r="JW39" s="41"/>
      <c r="JX39" s="41"/>
      <c r="JY39" s="41"/>
      <c r="JZ39" s="41"/>
      <c r="KA39" s="41"/>
      <c r="KB39" s="41"/>
      <c r="KC39" s="41"/>
      <c r="KD39" s="41"/>
      <c r="KE39" s="41"/>
      <c r="KF39" s="41"/>
      <c r="KG39" s="41"/>
      <c r="KH39" s="41"/>
      <c r="KI39" s="41"/>
      <c r="KJ39" s="41"/>
      <c r="KK39" s="41"/>
      <c r="KL39" s="41"/>
      <c r="KM39" s="41"/>
      <c r="KN39" s="41"/>
      <c r="KO39" s="41"/>
      <c r="KP39" s="41"/>
      <c r="KQ39" s="41"/>
      <c r="KR39" s="41"/>
      <c r="KS39" s="41"/>
      <c r="KT39" s="41"/>
      <c r="KU39" s="41"/>
      <c r="KV39" s="41"/>
      <c r="KW39" s="41"/>
      <c r="KX39" s="41"/>
      <c r="KY39" s="41"/>
      <c r="KZ39" s="41"/>
      <c r="LA39" s="41"/>
      <c r="LB39" s="41"/>
      <c r="LC39" s="41"/>
      <c r="LD39" s="41"/>
      <c r="LE39" s="41"/>
      <c r="LF39" s="41"/>
      <c r="LG39" s="41"/>
      <c r="LH39" s="41"/>
      <c r="LI39" s="41"/>
      <c r="LJ39" s="41"/>
      <c r="LK39" s="41"/>
      <c r="LL39" s="41"/>
      <c r="LM39" s="41"/>
      <c r="LN39" s="41"/>
      <c r="LO39" s="41"/>
      <c r="LP39" s="41"/>
      <c r="LQ39" s="41"/>
      <c r="LR39" s="41"/>
      <c r="LS39" s="41"/>
      <c r="LT39" s="41"/>
      <c r="LU39" s="41"/>
      <c r="LV39" s="41"/>
      <c r="LW39" s="41"/>
      <c r="LX39" s="41"/>
      <c r="LY39" s="41"/>
      <c r="LZ39" s="41"/>
      <c r="MA39" s="41"/>
      <c r="MB39" s="41"/>
      <c r="MC39" s="41"/>
      <c r="MD39" s="41"/>
      <c r="ME39" s="41"/>
      <c r="MF39" s="41"/>
      <c r="MG39" s="41"/>
      <c r="MH39" s="41"/>
      <c r="MI39" s="41"/>
      <c r="MJ39" s="41"/>
      <c r="MK39" s="41"/>
      <c r="ML39" s="41"/>
      <c r="MM39" s="41"/>
      <c r="MN39" s="41"/>
      <c r="MO39" s="41"/>
      <c r="MP39" s="41"/>
      <c r="MQ39" s="41"/>
      <c r="MR39" s="41"/>
      <c r="MS39" s="41"/>
      <c r="MT39" s="41"/>
      <c r="MU39" s="41"/>
      <c r="MV39" s="41"/>
      <c r="MW39" s="41"/>
      <c r="MX39" s="41"/>
      <c r="MY39" s="41"/>
      <c r="MZ39" s="41"/>
      <c r="NA39" s="41"/>
      <c r="NB39" s="41"/>
      <c r="NC39" s="41"/>
      <c r="ND39" s="41"/>
      <c r="NE39" s="41"/>
      <c r="NF39" s="41"/>
      <c r="NG39" s="41"/>
      <c r="NH39" s="41"/>
      <c r="NI39" s="41"/>
      <c r="NJ39" s="41"/>
      <c r="NK39" s="41"/>
      <c r="NL39" s="41"/>
      <c r="NM39" s="41"/>
      <c r="NN39" s="41"/>
      <c r="NO39" s="41"/>
      <c r="NP39" s="41"/>
      <c r="NQ39" s="41"/>
      <c r="NR39" s="41"/>
      <c r="NS39" s="41"/>
      <c r="NT39" s="41"/>
      <c r="NU39" s="41"/>
      <c r="NV39" s="41"/>
      <c r="NW39" s="41"/>
      <c r="NX39" s="41"/>
      <c r="NY39" s="41"/>
      <c r="NZ39" s="41"/>
      <c r="OA39" s="41"/>
      <c r="OB39" s="41"/>
      <c r="OC39" s="41"/>
      <c r="OD39" s="41"/>
      <c r="OE39" s="41"/>
      <c r="OF39" s="41"/>
      <c r="OG39" s="41"/>
      <c r="OH39" s="41"/>
      <c r="OI39" s="41"/>
      <c r="OJ39" s="41"/>
      <c r="OK39" s="41"/>
      <c r="OL39" s="41"/>
      <c r="OM39" s="41"/>
      <c r="ON39" s="41"/>
      <c r="OO39" s="41"/>
      <c r="OP39" s="41"/>
      <c r="OQ39" s="41"/>
      <c r="OR39" s="41"/>
      <c r="OS39" s="41"/>
      <c r="OT39" s="41"/>
      <c r="OU39" s="41"/>
      <c r="OV39" s="41"/>
      <c r="OW39" s="41"/>
      <c r="OX39" s="41"/>
      <c r="OY39" s="41"/>
      <c r="OZ39" s="41"/>
      <c r="PA39" s="41"/>
      <c r="PB39" s="41"/>
      <c r="PC39" s="41"/>
      <c r="PD39" s="41"/>
      <c r="PE39" s="41"/>
      <c r="PF39" s="41"/>
      <c r="PG39" s="41"/>
      <c r="PH39" s="41"/>
      <c r="PI39" s="41"/>
      <c r="PJ39" s="41"/>
      <c r="PK39" s="41"/>
      <c r="PL39" s="41"/>
      <c r="PM39" s="41"/>
      <c r="PN39" s="41"/>
      <c r="PO39" s="41"/>
      <c r="PP39" s="41"/>
      <c r="PQ39" s="41"/>
      <c r="PR39" s="41"/>
      <c r="PS39" s="41"/>
      <c r="PT39" s="41"/>
      <c r="PU39" s="41"/>
      <c r="PV39" s="41"/>
      <c r="PW39" s="41"/>
      <c r="PX39" s="41"/>
      <c r="PY39" s="41"/>
      <c r="PZ39" s="41"/>
      <c r="QA39" s="41"/>
      <c r="QB39" s="41"/>
      <c r="QC39" s="41"/>
      <c r="QD39" s="41"/>
      <c r="QE39" s="41"/>
      <c r="QF39" s="41"/>
      <c r="QG39" s="41"/>
      <c r="QH39" s="41"/>
      <c r="QI39" s="41"/>
      <c r="QJ39" s="41"/>
      <c r="QK39" s="41"/>
      <c r="QL39" s="41"/>
      <c r="QM39" s="41"/>
      <c r="QN39" s="41"/>
      <c r="QO39" s="41"/>
      <c r="QP39" s="41"/>
      <c r="QQ39" s="41"/>
      <c r="QR39" s="41"/>
      <c r="QS39" s="41"/>
      <c r="QT39" s="41"/>
      <c r="QU39" s="41"/>
      <c r="QV39" s="41"/>
      <c r="QW39" s="41"/>
      <c r="QX39" s="41"/>
      <c r="QY39" s="41"/>
      <c r="QZ39" s="41"/>
      <c r="RA39" s="41"/>
      <c r="RB39" s="41"/>
      <c r="RC39" s="41"/>
      <c r="RD39" s="41"/>
      <c r="RE39" s="41"/>
      <c r="RF39" s="41"/>
      <c r="RG39" s="41"/>
      <c r="RH39" s="41"/>
      <c r="RI39" s="41"/>
      <c r="RJ39" s="41"/>
      <c r="RK39" s="41"/>
      <c r="RL39" s="41"/>
      <c r="RM39" s="41"/>
      <c r="RN39" s="41"/>
      <c r="RO39" s="41"/>
      <c r="RP39" s="41"/>
      <c r="RQ39" s="41"/>
      <c r="RR39" s="41"/>
      <c r="RS39" s="41"/>
      <c r="RT39" s="41"/>
      <c r="RU39" s="41"/>
      <c r="RV39" s="41"/>
      <c r="RW39" s="41"/>
      <c r="RX39" s="41"/>
      <c r="RY39" s="41"/>
      <c r="RZ39" s="41"/>
      <c r="SA39" s="41"/>
      <c r="SB39" s="41"/>
      <c r="SC39" s="41"/>
      <c r="SD39" s="41"/>
      <c r="SE39" s="41"/>
      <c r="SF39" s="41"/>
      <c r="SG39" s="41"/>
      <c r="SH39" s="41"/>
      <c r="SI39" s="41"/>
      <c r="SJ39" s="41"/>
      <c r="SK39" s="41"/>
      <c r="SL39" s="41"/>
      <c r="SM39" s="41"/>
      <c r="SN39" s="41"/>
      <c r="SO39" s="41"/>
      <c r="SP39" s="41"/>
      <c r="SQ39" s="41"/>
      <c r="SR39" s="41"/>
      <c r="SS39" s="41"/>
      <c r="ST39" s="41"/>
      <c r="SU39" s="41"/>
      <c r="SV39" s="41"/>
      <c r="SW39" s="41"/>
      <c r="SX39" s="41"/>
      <c r="SY39" s="41"/>
      <c r="SZ39" s="41"/>
      <c r="TA39" s="41"/>
      <c r="TB39" s="41"/>
      <c r="TC39" s="41"/>
      <c r="TD39" s="41"/>
      <c r="TE39" s="41"/>
      <c r="TF39" s="41"/>
      <c r="TG39" s="41"/>
      <c r="TH39" s="41"/>
      <c r="TI39" s="41"/>
      <c r="TJ39" s="41"/>
      <c r="TK39" s="41"/>
      <c r="TL39" s="41"/>
      <c r="TM39" s="41"/>
      <c r="TN39" s="41"/>
      <c r="TO39" s="41"/>
      <c r="TP39" s="41"/>
      <c r="TQ39" s="41"/>
      <c r="TR39" s="41"/>
      <c r="TS39" s="41"/>
      <c r="TT39" s="41"/>
      <c r="TU39" s="41"/>
      <c r="TV39" s="41"/>
      <c r="TW39" s="41"/>
      <c r="TX39" s="41"/>
      <c r="TY39" s="41"/>
      <c r="TZ39" s="41"/>
      <c r="UA39" s="41"/>
      <c r="UB39" s="41"/>
      <c r="UC39" s="41"/>
      <c r="UD39" s="41"/>
      <c r="UE39" s="41"/>
      <c r="UF39" s="41"/>
      <c r="UG39" s="41"/>
      <c r="UH39" s="41"/>
      <c r="UI39" s="41"/>
      <c r="UJ39" s="41"/>
      <c r="UK39" s="41"/>
      <c r="UL39" s="41"/>
      <c r="UM39" s="41"/>
      <c r="UN39" s="41"/>
      <c r="UO39" s="41"/>
      <c r="UP39" s="41"/>
      <c r="UQ39" s="41"/>
      <c r="UR39" s="41"/>
      <c r="US39" s="41"/>
      <c r="UT39" s="41"/>
      <c r="UU39" s="41"/>
      <c r="UV39" s="41"/>
      <c r="UW39" s="41"/>
      <c r="UX39" s="41"/>
      <c r="UY39" s="41"/>
      <c r="UZ39" s="41"/>
      <c r="VA39" s="41"/>
      <c r="VB39" s="41"/>
      <c r="VC39" s="41"/>
      <c r="VD39" s="41"/>
      <c r="VE39" s="41"/>
      <c r="VF39" s="41"/>
      <c r="VG39" s="41"/>
      <c r="VH39" s="41"/>
      <c r="VI39" s="41"/>
      <c r="VJ39" s="41"/>
      <c r="VK39" s="41"/>
      <c r="VL39" s="41"/>
      <c r="VM39" s="41"/>
      <c r="VN39" s="41"/>
      <c r="VO39" s="41"/>
      <c r="VP39" s="41"/>
      <c r="VQ39" s="41"/>
      <c r="VR39" s="41"/>
      <c r="VS39" s="41"/>
      <c r="VT39" s="41"/>
      <c r="VU39" s="41"/>
      <c r="VV39" s="41"/>
      <c r="VW39" s="41"/>
      <c r="VX39" s="41"/>
      <c r="VY39" s="41"/>
      <c r="VZ39" s="41"/>
      <c r="WA39" s="41"/>
      <c r="WB39" s="41"/>
      <c r="WC39" s="41"/>
      <c r="WD39" s="41"/>
      <c r="WE39" s="41"/>
      <c r="WF39" s="41"/>
      <c r="WG39" s="41"/>
      <c r="WH39" s="41"/>
      <c r="WI39" s="41"/>
      <c r="WJ39" s="41"/>
      <c r="WK39" s="41"/>
      <c r="WL39" s="41"/>
      <c r="WM39" s="41"/>
      <c r="WN39" s="41"/>
      <c r="WO39" s="41"/>
      <c r="WP39" s="41"/>
      <c r="WQ39" s="41"/>
      <c r="WR39" s="41"/>
      <c r="WS39" s="41"/>
      <c r="WT39" s="41"/>
      <c r="WU39" s="41"/>
      <c r="WV39" s="41"/>
      <c r="WW39" s="41"/>
      <c r="WX39" s="41"/>
      <c r="WY39" s="41"/>
      <c r="WZ39" s="41"/>
      <c r="XA39" s="41"/>
      <c r="XB39" s="41"/>
      <c r="XC39" s="41"/>
      <c r="XD39" s="41"/>
      <c r="XE39" s="41"/>
      <c r="XF39" s="41"/>
      <c r="XG39" s="41"/>
      <c r="XH39" s="41"/>
      <c r="XI39" s="41"/>
      <c r="XJ39" s="41"/>
      <c r="XK39" s="41"/>
      <c r="XL39" s="41"/>
      <c r="XM39" s="41"/>
      <c r="XN39" s="41"/>
      <c r="XO39" s="41"/>
      <c r="XP39" s="41"/>
      <c r="XQ39" s="41"/>
      <c r="XR39" s="41"/>
      <c r="XS39" s="41"/>
      <c r="XT39" s="41"/>
      <c r="XU39" s="41"/>
      <c r="XV39" s="41"/>
      <c r="XW39" s="41"/>
      <c r="XX39" s="41"/>
      <c r="XY39" s="41"/>
      <c r="XZ39" s="41"/>
      <c r="YA39" s="41"/>
      <c r="YB39" s="41"/>
      <c r="YC39" s="41"/>
      <c r="YD39" s="41"/>
      <c r="YE39" s="41"/>
      <c r="YF39" s="41"/>
      <c r="YG39" s="41"/>
      <c r="YH39" s="41"/>
      <c r="YI39" s="41"/>
      <c r="YJ39" s="41"/>
      <c r="YK39" s="41"/>
      <c r="YL39" s="41"/>
      <c r="YM39" s="41"/>
      <c r="YN39" s="41"/>
      <c r="YO39" s="41"/>
      <c r="YP39" s="41"/>
      <c r="YQ39" s="41"/>
      <c r="YR39" s="41"/>
      <c r="YS39" s="41"/>
      <c r="YT39" s="41"/>
      <c r="YU39" s="41"/>
      <c r="YV39" s="41"/>
      <c r="YW39" s="41"/>
      <c r="YX39" s="41"/>
      <c r="YY39" s="41"/>
      <c r="YZ39" s="41"/>
      <c r="ZA39" s="41"/>
      <c r="ZB39" s="41"/>
      <c r="ZC39" s="41"/>
      <c r="ZD39" s="41"/>
      <c r="ZE39" s="41"/>
      <c r="ZF39" s="41"/>
      <c r="ZG39" s="41"/>
      <c r="ZH39" s="41"/>
      <c r="ZI39" s="41"/>
      <c r="ZJ39" s="41"/>
      <c r="ZK39" s="41"/>
      <c r="ZL39" s="41"/>
      <c r="ZM39" s="41"/>
      <c r="ZN39" s="41"/>
      <c r="ZO39" s="41"/>
      <c r="ZP39" s="41"/>
      <c r="ZQ39" s="41"/>
      <c r="ZR39" s="41"/>
      <c r="ZS39" s="41"/>
      <c r="ZT39" s="41"/>
      <c r="ZU39" s="41"/>
      <c r="ZV39" s="41"/>
      <c r="ZW39" s="41"/>
      <c r="ZX39" s="41"/>
      <c r="ZY39" s="41"/>
      <c r="ZZ39" s="41"/>
      <c r="AAA39" s="41"/>
      <c r="AAB39" s="41"/>
      <c r="AAC39" s="41"/>
      <c r="AAD39" s="41"/>
      <c r="AAE39" s="41"/>
      <c r="AAF39" s="41"/>
      <c r="AAG39" s="41"/>
      <c r="AAH39" s="41"/>
      <c r="AAI39" s="41"/>
      <c r="AAJ39" s="41"/>
      <c r="AAK39" s="41"/>
      <c r="AAL39" s="41"/>
      <c r="AAM39" s="41"/>
      <c r="AAN39" s="41"/>
      <c r="AAO39" s="41"/>
      <c r="AAP39" s="41"/>
      <c r="AAQ39" s="41"/>
      <c r="AAR39" s="41"/>
      <c r="AAS39" s="41"/>
      <c r="AAT39" s="41"/>
      <c r="AAU39" s="41"/>
      <c r="AAV39" s="41"/>
      <c r="AAW39" s="41"/>
      <c r="AAX39" s="41"/>
      <c r="AAY39" s="41"/>
      <c r="AAZ39" s="41"/>
      <c r="ABA39" s="41"/>
      <c r="ABB39" s="41"/>
      <c r="ABC39" s="41"/>
      <c r="ABD39" s="41"/>
      <c r="ABE39" s="41"/>
      <c r="ABF39" s="41"/>
      <c r="ABG39" s="41"/>
      <c r="ABH39" s="41"/>
      <c r="ABI39" s="41"/>
      <c r="ABJ39" s="41"/>
      <c r="ABK39" s="41"/>
      <c r="ABL39" s="41"/>
      <c r="ABM39" s="41"/>
      <c r="ABN39" s="41"/>
      <c r="ABO39" s="41"/>
      <c r="ABP39" s="41"/>
      <c r="ABQ39" s="41"/>
      <c r="ABR39" s="41"/>
      <c r="ABS39" s="41"/>
      <c r="ABT39" s="41"/>
      <c r="ABU39" s="41"/>
      <c r="ABV39" s="41"/>
      <c r="ABW39" s="41"/>
      <c r="ABX39" s="41"/>
      <c r="ABY39" s="41"/>
      <c r="ABZ39" s="41"/>
      <c r="ACA39" s="41"/>
      <c r="ACB39" s="41"/>
      <c r="ACC39" s="41"/>
      <c r="ACD39" s="41"/>
      <c r="ACE39" s="41"/>
      <c r="ACF39" s="41"/>
      <c r="ACG39" s="41"/>
      <c r="ACH39" s="41"/>
      <c r="ACI39" s="41"/>
      <c r="ACJ39" s="41"/>
      <c r="ACK39" s="41"/>
      <c r="ACL39" s="41"/>
      <c r="ACM39" s="41"/>
      <c r="ACN39" s="41"/>
      <c r="ACO39" s="41"/>
      <c r="ACP39" s="41"/>
      <c r="ACQ39" s="41"/>
      <c r="ACR39" s="41"/>
      <c r="ACS39" s="41"/>
      <c r="ACT39" s="41"/>
      <c r="ACU39" s="41"/>
      <c r="ACV39" s="41"/>
      <c r="ACW39" s="41"/>
      <c r="ACX39" s="41"/>
      <c r="ACY39" s="41"/>
      <c r="ACZ39" s="41"/>
      <c r="ADA39" s="41"/>
      <c r="ADB39" s="41"/>
      <c r="ADC39" s="41"/>
      <c r="ADD39" s="41"/>
      <c r="ADE39" s="41"/>
      <c r="ADF39" s="41"/>
      <c r="ADG39" s="41"/>
      <c r="ADH39" s="41"/>
      <c r="ADI39" s="41"/>
      <c r="ADJ39" s="41"/>
      <c r="ADK39" s="41"/>
      <c r="ADL39" s="41"/>
      <c r="ADM39" s="41"/>
      <c r="ADN39" s="41"/>
      <c r="ADO39" s="41"/>
      <c r="ADP39" s="41"/>
      <c r="ADQ39" s="41"/>
      <c r="ADR39" s="41"/>
      <c r="ADS39" s="41"/>
      <c r="ADT39" s="41"/>
      <c r="ADU39" s="41"/>
      <c r="ADV39" s="41"/>
      <c r="ADW39" s="41"/>
      <c r="ADX39" s="41"/>
      <c r="ADY39" s="41"/>
      <c r="ADZ39" s="41"/>
      <c r="AEA39" s="41"/>
      <c r="AEB39" s="41"/>
      <c r="AEC39" s="41"/>
      <c r="AED39" s="41"/>
      <c r="AEE39" s="41"/>
      <c r="AEF39" s="41"/>
      <c r="AEG39" s="41"/>
      <c r="AEH39" s="41"/>
      <c r="AEI39" s="41"/>
      <c r="AEJ39" s="41"/>
      <c r="AEK39" s="41"/>
      <c r="AEL39" s="41"/>
      <c r="AEM39" s="41"/>
      <c r="AEN39" s="41"/>
      <c r="AEO39" s="41"/>
      <c r="AEP39" s="41"/>
      <c r="AEQ39" s="41"/>
      <c r="AER39" s="41"/>
      <c r="AES39" s="41"/>
      <c r="AET39" s="41"/>
      <c r="AEU39" s="41"/>
      <c r="AEV39" s="41"/>
      <c r="AEW39" s="41"/>
      <c r="AEX39" s="41"/>
      <c r="AEY39" s="41"/>
      <c r="AEZ39" s="41"/>
      <c r="AFA39" s="41"/>
      <c r="AFB39" s="41"/>
      <c r="AFC39" s="41"/>
      <c r="AFD39" s="41"/>
      <c r="AFE39" s="41"/>
      <c r="AFF39" s="41"/>
      <c r="AFG39" s="41"/>
      <c r="AFH39" s="41"/>
      <c r="AFI39" s="41"/>
      <c r="AFJ39" s="41"/>
      <c r="AFK39" s="41"/>
      <c r="AFL39" s="41"/>
      <c r="AFM39" s="41"/>
      <c r="AFN39" s="41"/>
      <c r="AFO39" s="41"/>
      <c r="AFP39" s="41"/>
      <c r="AFQ39" s="41"/>
      <c r="AFR39" s="41"/>
      <c r="AFS39" s="41"/>
      <c r="AFT39" s="41"/>
      <c r="AFU39" s="41"/>
      <c r="AFV39" s="41"/>
      <c r="AFW39" s="41"/>
      <c r="AFX39" s="41"/>
      <c r="AFY39" s="41"/>
      <c r="AFZ39" s="41"/>
      <c r="AGA39" s="41"/>
      <c r="AGB39" s="41"/>
      <c r="AGC39" s="41"/>
      <c r="AGD39" s="41"/>
      <c r="AGE39" s="41"/>
      <c r="AGF39" s="41"/>
      <c r="AGG39" s="41"/>
      <c r="AGH39" s="41"/>
      <c r="AGI39" s="41"/>
      <c r="AGJ39" s="41"/>
      <c r="AGK39" s="41"/>
      <c r="AGL39" s="41"/>
      <c r="AGM39" s="41"/>
      <c r="AGN39" s="41"/>
      <c r="AGO39" s="41"/>
      <c r="AGP39" s="41"/>
      <c r="AGQ39" s="41"/>
      <c r="AGR39" s="41"/>
      <c r="AGS39" s="41"/>
      <c r="AGT39" s="41"/>
      <c r="AGU39" s="41"/>
      <c r="AGV39" s="41"/>
      <c r="AGW39" s="41"/>
      <c r="AGX39" s="41"/>
      <c r="AGY39" s="41"/>
      <c r="AGZ39" s="41"/>
      <c r="AHA39" s="41"/>
      <c r="AHB39" s="41"/>
      <c r="AHC39" s="41"/>
      <c r="AHD39" s="41"/>
      <c r="AHE39" s="41"/>
      <c r="AHF39" s="41"/>
      <c r="AHG39" s="41"/>
      <c r="AHH39" s="41"/>
      <c r="AHI39" s="41"/>
      <c r="AHJ39" s="41"/>
      <c r="AHK39" s="41"/>
      <c r="AHL39" s="41"/>
      <c r="AHM39" s="41"/>
      <c r="AHN39" s="41"/>
      <c r="AHO39" s="41"/>
      <c r="AHP39" s="41"/>
      <c r="AHQ39" s="41"/>
      <c r="AHR39" s="41"/>
      <c r="AHS39" s="41"/>
      <c r="AHT39" s="41"/>
      <c r="AHU39" s="41"/>
      <c r="AHV39" s="41"/>
      <c r="AHW39" s="41"/>
      <c r="AHX39" s="41"/>
      <c r="AHY39" s="41"/>
      <c r="AHZ39" s="41"/>
      <c r="AIA39" s="41"/>
      <c r="AIB39" s="41"/>
      <c r="AIC39" s="41"/>
      <c r="AID39" s="41"/>
      <c r="AIE39" s="41"/>
      <c r="AIF39" s="41"/>
      <c r="AIG39" s="41"/>
      <c r="AIH39" s="41"/>
      <c r="AII39" s="41"/>
      <c r="AIJ39" s="41"/>
      <c r="AIK39" s="41"/>
      <c r="AIL39" s="41"/>
      <c r="AIM39" s="41"/>
      <c r="AIN39" s="41"/>
      <c r="AIO39" s="41"/>
      <c r="AIP39" s="41"/>
      <c r="AIQ39" s="41"/>
      <c r="AIR39" s="41"/>
      <c r="AIS39" s="41"/>
      <c r="AIT39" s="41"/>
      <c r="AIU39" s="41"/>
      <c r="AIV39" s="41"/>
      <c r="AIW39" s="41"/>
      <c r="AIX39" s="41"/>
      <c r="AIY39" s="41"/>
      <c r="AIZ39" s="41"/>
      <c r="AJA39" s="41"/>
      <c r="AJB39" s="41"/>
      <c r="AJC39" s="41"/>
      <c r="AJD39" s="41"/>
      <c r="AJE39" s="41"/>
      <c r="AJF39" s="41"/>
      <c r="AJG39" s="41"/>
      <c r="AJH39" s="41"/>
      <c r="AJI39" s="41"/>
      <c r="AJJ39" s="41"/>
      <c r="AJK39" s="41"/>
      <c r="AJL39" s="41"/>
      <c r="AJM39" s="41"/>
      <c r="AJN39" s="41"/>
      <c r="AJO39" s="41"/>
      <c r="AJP39" s="41"/>
      <c r="AJQ39" s="41"/>
      <c r="AJR39" s="41"/>
      <c r="AJS39" s="41"/>
      <c r="AJT39" s="41"/>
      <c r="AJU39" s="41"/>
      <c r="AJV39" s="41"/>
      <c r="AJW39" s="41"/>
      <c r="AJX39" s="41"/>
      <c r="AJY39" s="41"/>
      <c r="AJZ39" s="41"/>
      <c r="AKA39" s="41"/>
      <c r="AKB39" s="41"/>
      <c r="AKC39" s="41"/>
      <c r="AKD39" s="41"/>
      <c r="AKE39" s="41"/>
      <c r="AKF39" s="41"/>
      <c r="AKG39" s="41"/>
      <c r="AKH39" s="41"/>
      <c r="AKI39" s="41"/>
      <c r="AKJ39" s="41"/>
      <c r="AKK39" s="41"/>
      <c r="AKL39" s="41"/>
      <c r="AKM39" s="41"/>
      <c r="AKN39" s="41"/>
      <c r="AKO39" s="41"/>
      <c r="AKP39" s="41"/>
      <c r="AKQ39" s="41"/>
      <c r="AKR39" s="41"/>
      <c r="AKS39" s="41"/>
      <c r="AKT39" s="41"/>
      <c r="AKU39" s="41"/>
      <c r="AKV39" s="41"/>
      <c r="AKW39" s="41"/>
      <c r="AKX39" s="41"/>
      <c r="AKY39" s="41"/>
      <c r="AKZ39" s="41"/>
      <c r="ALA39" s="41"/>
      <c r="ALB39" s="41"/>
      <c r="ALC39" s="41"/>
      <c r="ALD39" s="41"/>
      <c r="ALE39" s="41"/>
      <c r="ALF39" s="41"/>
      <c r="ALG39" s="41"/>
      <c r="ALH39" s="41"/>
      <c r="ALI39" s="41"/>
      <c r="ALJ39" s="41"/>
      <c r="ALK39" s="41"/>
      <c r="ALL39" s="41"/>
      <c r="ALM39" s="41"/>
      <c r="ALN39" s="41"/>
      <c r="ALO39" s="41"/>
      <c r="ALP39" s="41"/>
      <c r="ALQ39" s="41"/>
      <c r="ALR39" s="41"/>
      <c r="ALS39" s="41"/>
      <c r="ALT39" s="41"/>
      <c r="ALU39" s="41"/>
      <c r="ALV39" s="41"/>
      <c r="ALW39" s="41"/>
      <c r="ALX39" s="41"/>
      <c r="ALY39" s="41"/>
      <c r="ALZ39" s="41"/>
      <c r="AMA39" s="41"/>
      <c r="AMB39" s="41"/>
      <c r="AMC39" s="41"/>
      <c r="AMD39" s="41"/>
      <c r="AME39" s="41"/>
      <c r="AMF39" s="41"/>
      <c r="AMG39" s="41"/>
      <c r="AMH39" s="41"/>
      <c r="AMI39" s="41"/>
      <c r="AMJ39" s="41"/>
      <c r="AMK39" s="41"/>
    </row>
    <row r="40" spans="1:1025" s="84" customFormat="1" ht="75" customHeight="1" x14ac:dyDescent="0.25">
      <c r="A40" s="25" t="s">
        <v>160</v>
      </c>
      <c r="B40" s="82">
        <v>5011</v>
      </c>
      <c r="C40" s="78" t="s">
        <v>49</v>
      </c>
      <c r="D40" s="83" t="s">
        <v>161</v>
      </c>
      <c r="E40" s="49" t="s">
        <v>156</v>
      </c>
      <c r="F40" s="102" t="s">
        <v>157</v>
      </c>
      <c r="G40" s="19">
        <f t="shared" ref="G40" si="7">H40+I40</f>
        <v>13170</v>
      </c>
      <c r="H40" s="24">
        <f>50000-36830</f>
        <v>13170</v>
      </c>
      <c r="I40" s="23">
        <v>0</v>
      </c>
      <c r="J40" s="24">
        <v>0</v>
      </c>
      <c r="K40" s="15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</row>
    <row r="41" spans="1:1025" s="84" customFormat="1" ht="75" customHeight="1" x14ac:dyDescent="0.25">
      <c r="A41" s="25" t="s">
        <v>178</v>
      </c>
      <c r="B41" s="82">
        <v>5012</v>
      </c>
      <c r="C41" s="119" t="s">
        <v>49</v>
      </c>
      <c r="D41" s="83" t="s">
        <v>179</v>
      </c>
      <c r="E41" s="49" t="s">
        <v>156</v>
      </c>
      <c r="F41" s="102" t="s">
        <v>157</v>
      </c>
      <c r="G41" s="19">
        <f t="shared" ref="G41" si="8">H41+I41</f>
        <v>36830</v>
      </c>
      <c r="H41" s="24">
        <f>36830</f>
        <v>36830</v>
      </c>
      <c r="I41" s="23">
        <v>0</v>
      </c>
      <c r="J41" s="24">
        <v>0</v>
      </c>
      <c r="K41" s="15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</row>
    <row r="42" spans="1:1025" ht="54.75" customHeight="1" x14ac:dyDescent="0.25">
      <c r="A42" s="32" t="s">
        <v>48</v>
      </c>
      <c r="B42" s="32" t="s">
        <v>94</v>
      </c>
      <c r="C42" s="32" t="s">
        <v>49</v>
      </c>
      <c r="D42" s="22" t="s">
        <v>50</v>
      </c>
      <c r="E42" s="49" t="s">
        <v>156</v>
      </c>
      <c r="F42" s="102" t="s">
        <v>157</v>
      </c>
      <c r="G42" s="19">
        <f t="shared" ref="G42:G64" si="9">H42+I42</f>
        <v>25000</v>
      </c>
      <c r="H42" s="24">
        <v>25000</v>
      </c>
      <c r="I42" s="23">
        <v>0</v>
      </c>
      <c r="J42" s="24">
        <v>0</v>
      </c>
      <c r="K42" s="15"/>
    </row>
    <row r="43" spans="1:1025" s="42" customFormat="1" ht="29.25" customHeight="1" x14ac:dyDescent="0.25">
      <c r="A43" s="4"/>
      <c r="B43" s="4">
        <v>6000</v>
      </c>
      <c r="C43" s="4"/>
      <c r="D43" s="18" t="s">
        <v>131</v>
      </c>
      <c r="E43" s="64"/>
      <c r="F43" s="103"/>
      <c r="G43" s="19">
        <f>G44+G50</f>
        <v>2571887.81</v>
      </c>
      <c r="H43" s="19">
        <f>H44+H50</f>
        <v>2571887.81</v>
      </c>
      <c r="I43" s="19">
        <f>I44+I50</f>
        <v>0</v>
      </c>
      <c r="J43" s="19">
        <f>J44+J50</f>
        <v>0</v>
      </c>
      <c r="K43" s="40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  <c r="IR43" s="41"/>
      <c r="IS43" s="41"/>
      <c r="IT43" s="41"/>
      <c r="IU43" s="41"/>
      <c r="IV43" s="41"/>
      <c r="IW43" s="41"/>
      <c r="IX43" s="41"/>
      <c r="IY43" s="41"/>
      <c r="IZ43" s="41"/>
      <c r="JA43" s="41"/>
      <c r="JB43" s="41"/>
      <c r="JC43" s="41"/>
      <c r="JD43" s="41"/>
      <c r="JE43" s="41"/>
      <c r="JF43" s="41"/>
      <c r="JG43" s="41"/>
      <c r="JH43" s="41"/>
      <c r="JI43" s="41"/>
      <c r="JJ43" s="41"/>
      <c r="JK43" s="41"/>
      <c r="JL43" s="41"/>
      <c r="JM43" s="41"/>
      <c r="JN43" s="41"/>
      <c r="JO43" s="41"/>
      <c r="JP43" s="41"/>
      <c r="JQ43" s="41"/>
      <c r="JR43" s="41"/>
      <c r="JS43" s="41"/>
      <c r="JT43" s="41"/>
      <c r="JU43" s="41"/>
      <c r="JV43" s="41"/>
      <c r="JW43" s="41"/>
      <c r="JX43" s="41"/>
      <c r="JY43" s="41"/>
      <c r="JZ43" s="41"/>
      <c r="KA43" s="41"/>
      <c r="KB43" s="41"/>
      <c r="KC43" s="41"/>
      <c r="KD43" s="41"/>
      <c r="KE43" s="41"/>
      <c r="KF43" s="41"/>
      <c r="KG43" s="41"/>
      <c r="KH43" s="41"/>
      <c r="KI43" s="41"/>
      <c r="KJ43" s="41"/>
      <c r="KK43" s="41"/>
      <c r="KL43" s="41"/>
      <c r="KM43" s="41"/>
      <c r="KN43" s="41"/>
      <c r="KO43" s="41"/>
      <c r="KP43" s="41"/>
      <c r="KQ43" s="41"/>
      <c r="KR43" s="41"/>
      <c r="KS43" s="41"/>
      <c r="KT43" s="41"/>
      <c r="KU43" s="41"/>
      <c r="KV43" s="41"/>
      <c r="KW43" s="41"/>
      <c r="KX43" s="41"/>
      <c r="KY43" s="41"/>
      <c r="KZ43" s="41"/>
      <c r="LA43" s="41"/>
      <c r="LB43" s="41"/>
      <c r="LC43" s="41"/>
      <c r="LD43" s="41"/>
      <c r="LE43" s="41"/>
      <c r="LF43" s="41"/>
      <c r="LG43" s="41"/>
      <c r="LH43" s="41"/>
      <c r="LI43" s="41"/>
      <c r="LJ43" s="41"/>
      <c r="LK43" s="41"/>
      <c r="LL43" s="41"/>
      <c r="LM43" s="41"/>
      <c r="LN43" s="41"/>
      <c r="LO43" s="41"/>
      <c r="LP43" s="41"/>
      <c r="LQ43" s="41"/>
      <c r="LR43" s="41"/>
      <c r="LS43" s="41"/>
      <c r="LT43" s="41"/>
      <c r="LU43" s="41"/>
      <c r="LV43" s="41"/>
      <c r="LW43" s="41"/>
      <c r="LX43" s="41"/>
      <c r="LY43" s="41"/>
      <c r="LZ43" s="41"/>
      <c r="MA43" s="41"/>
      <c r="MB43" s="41"/>
      <c r="MC43" s="41"/>
      <c r="MD43" s="41"/>
      <c r="ME43" s="41"/>
      <c r="MF43" s="41"/>
      <c r="MG43" s="41"/>
      <c r="MH43" s="41"/>
      <c r="MI43" s="41"/>
      <c r="MJ43" s="41"/>
      <c r="MK43" s="41"/>
      <c r="ML43" s="41"/>
      <c r="MM43" s="41"/>
      <c r="MN43" s="41"/>
      <c r="MO43" s="41"/>
      <c r="MP43" s="41"/>
      <c r="MQ43" s="41"/>
      <c r="MR43" s="41"/>
      <c r="MS43" s="41"/>
      <c r="MT43" s="41"/>
      <c r="MU43" s="41"/>
      <c r="MV43" s="41"/>
      <c r="MW43" s="41"/>
      <c r="MX43" s="41"/>
      <c r="MY43" s="41"/>
      <c r="MZ43" s="41"/>
      <c r="NA43" s="41"/>
      <c r="NB43" s="41"/>
      <c r="NC43" s="41"/>
      <c r="ND43" s="41"/>
      <c r="NE43" s="41"/>
      <c r="NF43" s="41"/>
      <c r="NG43" s="41"/>
      <c r="NH43" s="41"/>
      <c r="NI43" s="41"/>
      <c r="NJ43" s="41"/>
      <c r="NK43" s="41"/>
      <c r="NL43" s="41"/>
      <c r="NM43" s="41"/>
      <c r="NN43" s="41"/>
      <c r="NO43" s="41"/>
      <c r="NP43" s="41"/>
      <c r="NQ43" s="41"/>
      <c r="NR43" s="41"/>
      <c r="NS43" s="41"/>
      <c r="NT43" s="41"/>
      <c r="NU43" s="41"/>
      <c r="NV43" s="41"/>
      <c r="NW43" s="41"/>
      <c r="NX43" s="41"/>
      <c r="NY43" s="41"/>
      <c r="NZ43" s="41"/>
      <c r="OA43" s="41"/>
      <c r="OB43" s="41"/>
      <c r="OC43" s="41"/>
      <c r="OD43" s="41"/>
      <c r="OE43" s="41"/>
      <c r="OF43" s="41"/>
      <c r="OG43" s="41"/>
      <c r="OH43" s="41"/>
      <c r="OI43" s="41"/>
      <c r="OJ43" s="41"/>
      <c r="OK43" s="41"/>
      <c r="OL43" s="41"/>
      <c r="OM43" s="41"/>
      <c r="ON43" s="41"/>
      <c r="OO43" s="41"/>
      <c r="OP43" s="41"/>
      <c r="OQ43" s="41"/>
      <c r="OR43" s="41"/>
      <c r="OS43" s="41"/>
      <c r="OT43" s="41"/>
      <c r="OU43" s="41"/>
      <c r="OV43" s="41"/>
      <c r="OW43" s="41"/>
      <c r="OX43" s="41"/>
      <c r="OY43" s="41"/>
      <c r="OZ43" s="41"/>
      <c r="PA43" s="41"/>
      <c r="PB43" s="41"/>
      <c r="PC43" s="41"/>
      <c r="PD43" s="41"/>
      <c r="PE43" s="41"/>
      <c r="PF43" s="41"/>
      <c r="PG43" s="41"/>
      <c r="PH43" s="41"/>
      <c r="PI43" s="41"/>
      <c r="PJ43" s="41"/>
      <c r="PK43" s="41"/>
      <c r="PL43" s="41"/>
      <c r="PM43" s="41"/>
      <c r="PN43" s="41"/>
      <c r="PO43" s="41"/>
      <c r="PP43" s="41"/>
      <c r="PQ43" s="41"/>
      <c r="PR43" s="41"/>
      <c r="PS43" s="41"/>
      <c r="PT43" s="41"/>
      <c r="PU43" s="41"/>
      <c r="PV43" s="41"/>
      <c r="PW43" s="41"/>
      <c r="PX43" s="41"/>
      <c r="PY43" s="41"/>
      <c r="PZ43" s="41"/>
      <c r="QA43" s="41"/>
      <c r="QB43" s="41"/>
      <c r="QC43" s="41"/>
      <c r="QD43" s="41"/>
      <c r="QE43" s="41"/>
      <c r="QF43" s="41"/>
      <c r="QG43" s="41"/>
      <c r="QH43" s="41"/>
      <c r="QI43" s="41"/>
      <c r="QJ43" s="41"/>
      <c r="QK43" s="41"/>
      <c r="QL43" s="41"/>
      <c r="QM43" s="41"/>
      <c r="QN43" s="41"/>
      <c r="QO43" s="41"/>
      <c r="QP43" s="41"/>
      <c r="QQ43" s="41"/>
      <c r="QR43" s="41"/>
      <c r="QS43" s="41"/>
      <c r="QT43" s="41"/>
      <c r="QU43" s="41"/>
      <c r="QV43" s="41"/>
      <c r="QW43" s="41"/>
      <c r="QX43" s="41"/>
      <c r="QY43" s="41"/>
      <c r="QZ43" s="41"/>
      <c r="RA43" s="41"/>
      <c r="RB43" s="41"/>
      <c r="RC43" s="41"/>
      <c r="RD43" s="41"/>
      <c r="RE43" s="41"/>
      <c r="RF43" s="41"/>
      <c r="RG43" s="41"/>
      <c r="RH43" s="41"/>
      <c r="RI43" s="41"/>
      <c r="RJ43" s="41"/>
      <c r="RK43" s="41"/>
      <c r="RL43" s="41"/>
      <c r="RM43" s="41"/>
      <c r="RN43" s="41"/>
      <c r="RO43" s="41"/>
      <c r="RP43" s="41"/>
      <c r="RQ43" s="41"/>
      <c r="RR43" s="41"/>
      <c r="RS43" s="41"/>
      <c r="RT43" s="41"/>
      <c r="RU43" s="41"/>
      <c r="RV43" s="41"/>
      <c r="RW43" s="41"/>
      <c r="RX43" s="41"/>
      <c r="RY43" s="41"/>
      <c r="RZ43" s="41"/>
      <c r="SA43" s="41"/>
      <c r="SB43" s="41"/>
      <c r="SC43" s="41"/>
      <c r="SD43" s="41"/>
      <c r="SE43" s="41"/>
      <c r="SF43" s="41"/>
      <c r="SG43" s="41"/>
      <c r="SH43" s="41"/>
      <c r="SI43" s="41"/>
      <c r="SJ43" s="41"/>
      <c r="SK43" s="41"/>
      <c r="SL43" s="41"/>
      <c r="SM43" s="41"/>
      <c r="SN43" s="41"/>
      <c r="SO43" s="41"/>
      <c r="SP43" s="41"/>
      <c r="SQ43" s="41"/>
      <c r="SR43" s="41"/>
      <c r="SS43" s="41"/>
      <c r="ST43" s="41"/>
      <c r="SU43" s="41"/>
      <c r="SV43" s="41"/>
      <c r="SW43" s="41"/>
      <c r="SX43" s="41"/>
      <c r="SY43" s="41"/>
      <c r="SZ43" s="41"/>
      <c r="TA43" s="41"/>
      <c r="TB43" s="41"/>
      <c r="TC43" s="41"/>
      <c r="TD43" s="41"/>
      <c r="TE43" s="41"/>
      <c r="TF43" s="41"/>
      <c r="TG43" s="41"/>
      <c r="TH43" s="41"/>
      <c r="TI43" s="41"/>
      <c r="TJ43" s="41"/>
      <c r="TK43" s="41"/>
      <c r="TL43" s="41"/>
      <c r="TM43" s="41"/>
      <c r="TN43" s="41"/>
      <c r="TO43" s="41"/>
      <c r="TP43" s="41"/>
      <c r="TQ43" s="41"/>
      <c r="TR43" s="41"/>
      <c r="TS43" s="41"/>
      <c r="TT43" s="41"/>
      <c r="TU43" s="41"/>
      <c r="TV43" s="41"/>
      <c r="TW43" s="41"/>
      <c r="TX43" s="41"/>
      <c r="TY43" s="41"/>
      <c r="TZ43" s="41"/>
      <c r="UA43" s="41"/>
      <c r="UB43" s="41"/>
      <c r="UC43" s="41"/>
      <c r="UD43" s="41"/>
      <c r="UE43" s="41"/>
      <c r="UF43" s="41"/>
      <c r="UG43" s="41"/>
      <c r="UH43" s="41"/>
      <c r="UI43" s="41"/>
      <c r="UJ43" s="41"/>
      <c r="UK43" s="41"/>
      <c r="UL43" s="41"/>
      <c r="UM43" s="41"/>
      <c r="UN43" s="41"/>
      <c r="UO43" s="41"/>
      <c r="UP43" s="41"/>
      <c r="UQ43" s="41"/>
      <c r="UR43" s="41"/>
      <c r="US43" s="41"/>
      <c r="UT43" s="41"/>
      <c r="UU43" s="41"/>
      <c r="UV43" s="41"/>
      <c r="UW43" s="41"/>
      <c r="UX43" s="41"/>
      <c r="UY43" s="41"/>
      <c r="UZ43" s="41"/>
      <c r="VA43" s="41"/>
      <c r="VB43" s="41"/>
      <c r="VC43" s="41"/>
      <c r="VD43" s="41"/>
      <c r="VE43" s="41"/>
      <c r="VF43" s="41"/>
      <c r="VG43" s="41"/>
      <c r="VH43" s="41"/>
      <c r="VI43" s="41"/>
      <c r="VJ43" s="41"/>
      <c r="VK43" s="41"/>
      <c r="VL43" s="41"/>
      <c r="VM43" s="41"/>
      <c r="VN43" s="41"/>
      <c r="VO43" s="41"/>
      <c r="VP43" s="41"/>
      <c r="VQ43" s="41"/>
      <c r="VR43" s="41"/>
      <c r="VS43" s="41"/>
      <c r="VT43" s="41"/>
      <c r="VU43" s="41"/>
      <c r="VV43" s="41"/>
      <c r="VW43" s="41"/>
      <c r="VX43" s="41"/>
      <c r="VY43" s="41"/>
      <c r="VZ43" s="41"/>
      <c r="WA43" s="41"/>
      <c r="WB43" s="41"/>
      <c r="WC43" s="41"/>
      <c r="WD43" s="41"/>
      <c r="WE43" s="41"/>
      <c r="WF43" s="41"/>
      <c r="WG43" s="41"/>
      <c r="WH43" s="41"/>
      <c r="WI43" s="41"/>
      <c r="WJ43" s="41"/>
      <c r="WK43" s="41"/>
      <c r="WL43" s="41"/>
      <c r="WM43" s="41"/>
      <c r="WN43" s="41"/>
      <c r="WO43" s="41"/>
      <c r="WP43" s="41"/>
      <c r="WQ43" s="41"/>
      <c r="WR43" s="41"/>
      <c r="WS43" s="41"/>
      <c r="WT43" s="41"/>
      <c r="WU43" s="41"/>
      <c r="WV43" s="41"/>
      <c r="WW43" s="41"/>
      <c r="WX43" s="41"/>
      <c r="WY43" s="41"/>
      <c r="WZ43" s="41"/>
      <c r="XA43" s="41"/>
      <c r="XB43" s="41"/>
      <c r="XC43" s="41"/>
      <c r="XD43" s="41"/>
      <c r="XE43" s="41"/>
      <c r="XF43" s="41"/>
      <c r="XG43" s="41"/>
      <c r="XH43" s="41"/>
      <c r="XI43" s="41"/>
      <c r="XJ43" s="41"/>
      <c r="XK43" s="41"/>
      <c r="XL43" s="41"/>
      <c r="XM43" s="41"/>
      <c r="XN43" s="41"/>
      <c r="XO43" s="41"/>
      <c r="XP43" s="41"/>
      <c r="XQ43" s="41"/>
      <c r="XR43" s="41"/>
      <c r="XS43" s="41"/>
      <c r="XT43" s="41"/>
      <c r="XU43" s="41"/>
      <c r="XV43" s="41"/>
      <c r="XW43" s="41"/>
      <c r="XX43" s="41"/>
      <c r="XY43" s="41"/>
      <c r="XZ43" s="41"/>
      <c r="YA43" s="41"/>
      <c r="YB43" s="41"/>
      <c r="YC43" s="41"/>
      <c r="YD43" s="41"/>
      <c r="YE43" s="41"/>
      <c r="YF43" s="41"/>
      <c r="YG43" s="41"/>
      <c r="YH43" s="41"/>
      <c r="YI43" s="41"/>
      <c r="YJ43" s="41"/>
      <c r="YK43" s="41"/>
      <c r="YL43" s="41"/>
      <c r="YM43" s="41"/>
      <c r="YN43" s="41"/>
      <c r="YO43" s="41"/>
      <c r="YP43" s="41"/>
      <c r="YQ43" s="41"/>
      <c r="YR43" s="41"/>
      <c r="YS43" s="41"/>
      <c r="YT43" s="41"/>
      <c r="YU43" s="41"/>
      <c r="YV43" s="41"/>
      <c r="YW43" s="41"/>
      <c r="YX43" s="41"/>
      <c r="YY43" s="41"/>
      <c r="YZ43" s="41"/>
      <c r="ZA43" s="41"/>
      <c r="ZB43" s="41"/>
      <c r="ZC43" s="41"/>
      <c r="ZD43" s="41"/>
      <c r="ZE43" s="41"/>
      <c r="ZF43" s="41"/>
      <c r="ZG43" s="41"/>
      <c r="ZH43" s="41"/>
      <c r="ZI43" s="41"/>
      <c r="ZJ43" s="41"/>
      <c r="ZK43" s="41"/>
      <c r="ZL43" s="41"/>
      <c r="ZM43" s="41"/>
      <c r="ZN43" s="41"/>
      <c r="ZO43" s="41"/>
      <c r="ZP43" s="41"/>
      <c r="ZQ43" s="41"/>
      <c r="ZR43" s="41"/>
      <c r="ZS43" s="41"/>
      <c r="ZT43" s="41"/>
      <c r="ZU43" s="41"/>
      <c r="ZV43" s="41"/>
      <c r="ZW43" s="41"/>
      <c r="ZX43" s="41"/>
      <c r="ZY43" s="41"/>
      <c r="ZZ43" s="41"/>
      <c r="AAA43" s="41"/>
      <c r="AAB43" s="41"/>
      <c r="AAC43" s="41"/>
      <c r="AAD43" s="41"/>
      <c r="AAE43" s="41"/>
      <c r="AAF43" s="41"/>
      <c r="AAG43" s="41"/>
      <c r="AAH43" s="41"/>
      <c r="AAI43" s="41"/>
      <c r="AAJ43" s="41"/>
      <c r="AAK43" s="41"/>
      <c r="AAL43" s="41"/>
      <c r="AAM43" s="41"/>
      <c r="AAN43" s="41"/>
      <c r="AAO43" s="41"/>
      <c r="AAP43" s="41"/>
      <c r="AAQ43" s="41"/>
      <c r="AAR43" s="41"/>
      <c r="AAS43" s="41"/>
      <c r="AAT43" s="41"/>
      <c r="AAU43" s="41"/>
      <c r="AAV43" s="41"/>
      <c r="AAW43" s="41"/>
      <c r="AAX43" s="41"/>
      <c r="AAY43" s="41"/>
      <c r="AAZ43" s="41"/>
      <c r="ABA43" s="41"/>
      <c r="ABB43" s="41"/>
      <c r="ABC43" s="41"/>
      <c r="ABD43" s="41"/>
      <c r="ABE43" s="41"/>
      <c r="ABF43" s="41"/>
      <c r="ABG43" s="41"/>
      <c r="ABH43" s="41"/>
      <c r="ABI43" s="41"/>
      <c r="ABJ43" s="41"/>
      <c r="ABK43" s="41"/>
      <c r="ABL43" s="41"/>
      <c r="ABM43" s="41"/>
      <c r="ABN43" s="41"/>
      <c r="ABO43" s="41"/>
      <c r="ABP43" s="41"/>
      <c r="ABQ43" s="41"/>
      <c r="ABR43" s="41"/>
      <c r="ABS43" s="41"/>
      <c r="ABT43" s="41"/>
      <c r="ABU43" s="41"/>
      <c r="ABV43" s="41"/>
      <c r="ABW43" s="41"/>
      <c r="ABX43" s="41"/>
      <c r="ABY43" s="41"/>
      <c r="ABZ43" s="41"/>
      <c r="ACA43" s="41"/>
      <c r="ACB43" s="41"/>
      <c r="ACC43" s="41"/>
      <c r="ACD43" s="41"/>
      <c r="ACE43" s="41"/>
      <c r="ACF43" s="41"/>
      <c r="ACG43" s="41"/>
      <c r="ACH43" s="41"/>
      <c r="ACI43" s="41"/>
      <c r="ACJ43" s="41"/>
      <c r="ACK43" s="41"/>
      <c r="ACL43" s="41"/>
      <c r="ACM43" s="41"/>
      <c r="ACN43" s="41"/>
      <c r="ACO43" s="41"/>
      <c r="ACP43" s="41"/>
      <c r="ACQ43" s="41"/>
      <c r="ACR43" s="41"/>
      <c r="ACS43" s="41"/>
      <c r="ACT43" s="41"/>
      <c r="ACU43" s="41"/>
      <c r="ACV43" s="41"/>
      <c r="ACW43" s="41"/>
      <c r="ACX43" s="41"/>
      <c r="ACY43" s="41"/>
      <c r="ACZ43" s="41"/>
      <c r="ADA43" s="41"/>
      <c r="ADB43" s="41"/>
      <c r="ADC43" s="41"/>
      <c r="ADD43" s="41"/>
      <c r="ADE43" s="41"/>
      <c r="ADF43" s="41"/>
      <c r="ADG43" s="41"/>
      <c r="ADH43" s="41"/>
      <c r="ADI43" s="41"/>
      <c r="ADJ43" s="41"/>
      <c r="ADK43" s="41"/>
      <c r="ADL43" s="41"/>
      <c r="ADM43" s="41"/>
      <c r="ADN43" s="41"/>
      <c r="ADO43" s="41"/>
      <c r="ADP43" s="41"/>
      <c r="ADQ43" s="41"/>
      <c r="ADR43" s="41"/>
      <c r="ADS43" s="41"/>
      <c r="ADT43" s="41"/>
      <c r="ADU43" s="41"/>
      <c r="ADV43" s="41"/>
      <c r="ADW43" s="41"/>
      <c r="ADX43" s="41"/>
      <c r="ADY43" s="41"/>
      <c r="ADZ43" s="41"/>
      <c r="AEA43" s="41"/>
      <c r="AEB43" s="41"/>
      <c r="AEC43" s="41"/>
      <c r="AED43" s="41"/>
      <c r="AEE43" s="41"/>
      <c r="AEF43" s="41"/>
      <c r="AEG43" s="41"/>
      <c r="AEH43" s="41"/>
      <c r="AEI43" s="41"/>
      <c r="AEJ43" s="41"/>
      <c r="AEK43" s="41"/>
      <c r="AEL43" s="41"/>
      <c r="AEM43" s="41"/>
      <c r="AEN43" s="41"/>
      <c r="AEO43" s="41"/>
      <c r="AEP43" s="41"/>
      <c r="AEQ43" s="41"/>
      <c r="AER43" s="41"/>
      <c r="AES43" s="41"/>
      <c r="AET43" s="41"/>
      <c r="AEU43" s="41"/>
      <c r="AEV43" s="41"/>
      <c r="AEW43" s="41"/>
      <c r="AEX43" s="41"/>
      <c r="AEY43" s="41"/>
      <c r="AEZ43" s="41"/>
      <c r="AFA43" s="41"/>
      <c r="AFB43" s="41"/>
      <c r="AFC43" s="41"/>
      <c r="AFD43" s="41"/>
      <c r="AFE43" s="41"/>
      <c r="AFF43" s="41"/>
      <c r="AFG43" s="41"/>
      <c r="AFH43" s="41"/>
      <c r="AFI43" s="41"/>
      <c r="AFJ43" s="41"/>
      <c r="AFK43" s="41"/>
      <c r="AFL43" s="41"/>
      <c r="AFM43" s="41"/>
      <c r="AFN43" s="41"/>
      <c r="AFO43" s="41"/>
      <c r="AFP43" s="41"/>
      <c r="AFQ43" s="41"/>
      <c r="AFR43" s="41"/>
      <c r="AFS43" s="41"/>
      <c r="AFT43" s="41"/>
      <c r="AFU43" s="41"/>
      <c r="AFV43" s="41"/>
      <c r="AFW43" s="41"/>
      <c r="AFX43" s="41"/>
      <c r="AFY43" s="41"/>
      <c r="AFZ43" s="41"/>
      <c r="AGA43" s="41"/>
      <c r="AGB43" s="41"/>
      <c r="AGC43" s="41"/>
      <c r="AGD43" s="41"/>
      <c r="AGE43" s="41"/>
      <c r="AGF43" s="41"/>
      <c r="AGG43" s="41"/>
      <c r="AGH43" s="41"/>
      <c r="AGI43" s="41"/>
      <c r="AGJ43" s="41"/>
      <c r="AGK43" s="41"/>
      <c r="AGL43" s="41"/>
      <c r="AGM43" s="41"/>
      <c r="AGN43" s="41"/>
      <c r="AGO43" s="41"/>
      <c r="AGP43" s="41"/>
      <c r="AGQ43" s="41"/>
      <c r="AGR43" s="41"/>
      <c r="AGS43" s="41"/>
      <c r="AGT43" s="41"/>
      <c r="AGU43" s="41"/>
      <c r="AGV43" s="41"/>
      <c r="AGW43" s="41"/>
      <c r="AGX43" s="41"/>
      <c r="AGY43" s="41"/>
      <c r="AGZ43" s="41"/>
      <c r="AHA43" s="41"/>
      <c r="AHB43" s="41"/>
      <c r="AHC43" s="41"/>
      <c r="AHD43" s="41"/>
      <c r="AHE43" s="41"/>
      <c r="AHF43" s="41"/>
      <c r="AHG43" s="41"/>
      <c r="AHH43" s="41"/>
      <c r="AHI43" s="41"/>
      <c r="AHJ43" s="41"/>
      <c r="AHK43" s="41"/>
      <c r="AHL43" s="41"/>
      <c r="AHM43" s="41"/>
      <c r="AHN43" s="41"/>
      <c r="AHO43" s="41"/>
      <c r="AHP43" s="41"/>
      <c r="AHQ43" s="41"/>
      <c r="AHR43" s="41"/>
      <c r="AHS43" s="41"/>
      <c r="AHT43" s="41"/>
      <c r="AHU43" s="41"/>
      <c r="AHV43" s="41"/>
      <c r="AHW43" s="41"/>
      <c r="AHX43" s="41"/>
      <c r="AHY43" s="41"/>
      <c r="AHZ43" s="41"/>
      <c r="AIA43" s="41"/>
      <c r="AIB43" s="41"/>
      <c r="AIC43" s="41"/>
      <c r="AID43" s="41"/>
      <c r="AIE43" s="41"/>
      <c r="AIF43" s="41"/>
      <c r="AIG43" s="41"/>
      <c r="AIH43" s="41"/>
      <c r="AII43" s="41"/>
      <c r="AIJ43" s="41"/>
      <c r="AIK43" s="41"/>
      <c r="AIL43" s="41"/>
      <c r="AIM43" s="41"/>
      <c r="AIN43" s="41"/>
      <c r="AIO43" s="41"/>
      <c r="AIP43" s="41"/>
      <c r="AIQ43" s="41"/>
      <c r="AIR43" s="41"/>
      <c r="AIS43" s="41"/>
      <c r="AIT43" s="41"/>
      <c r="AIU43" s="41"/>
      <c r="AIV43" s="41"/>
      <c r="AIW43" s="41"/>
      <c r="AIX43" s="41"/>
      <c r="AIY43" s="41"/>
      <c r="AIZ43" s="41"/>
      <c r="AJA43" s="41"/>
      <c r="AJB43" s="41"/>
      <c r="AJC43" s="41"/>
      <c r="AJD43" s="41"/>
      <c r="AJE43" s="41"/>
      <c r="AJF43" s="41"/>
      <c r="AJG43" s="41"/>
      <c r="AJH43" s="41"/>
      <c r="AJI43" s="41"/>
      <c r="AJJ43" s="41"/>
      <c r="AJK43" s="41"/>
      <c r="AJL43" s="41"/>
      <c r="AJM43" s="41"/>
      <c r="AJN43" s="41"/>
      <c r="AJO43" s="41"/>
      <c r="AJP43" s="41"/>
      <c r="AJQ43" s="41"/>
      <c r="AJR43" s="41"/>
      <c r="AJS43" s="41"/>
      <c r="AJT43" s="41"/>
      <c r="AJU43" s="41"/>
      <c r="AJV43" s="41"/>
      <c r="AJW43" s="41"/>
      <c r="AJX43" s="41"/>
      <c r="AJY43" s="41"/>
      <c r="AJZ43" s="41"/>
      <c r="AKA43" s="41"/>
      <c r="AKB43" s="41"/>
      <c r="AKC43" s="41"/>
      <c r="AKD43" s="41"/>
      <c r="AKE43" s="41"/>
      <c r="AKF43" s="41"/>
      <c r="AKG43" s="41"/>
      <c r="AKH43" s="41"/>
      <c r="AKI43" s="41"/>
      <c r="AKJ43" s="41"/>
      <c r="AKK43" s="41"/>
      <c r="AKL43" s="41"/>
      <c r="AKM43" s="41"/>
      <c r="AKN43" s="41"/>
      <c r="AKO43" s="41"/>
      <c r="AKP43" s="41"/>
      <c r="AKQ43" s="41"/>
      <c r="AKR43" s="41"/>
      <c r="AKS43" s="41"/>
      <c r="AKT43" s="41"/>
      <c r="AKU43" s="41"/>
      <c r="AKV43" s="41"/>
      <c r="AKW43" s="41"/>
      <c r="AKX43" s="41"/>
      <c r="AKY43" s="41"/>
      <c r="AKZ43" s="41"/>
      <c r="ALA43" s="41"/>
      <c r="ALB43" s="41"/>
      <c r="ALC43" s="41"/>
      <c r="ALD43" s="41"/>
      <c r="ALE43" s="41"/>
      <c r="ALF43" s="41"/>
      <c r="ALG43" s="41"/>
      <c r="ALH43" s="41"/>
      <c r="ALI43" s="41"/>
      <c r="ALJ43" s="41"/>
      <c r="ALK43" s="41"/>
      <c r="ALL43" s="41"/>
      <c r="ALM43" s="41"/>
      <c r="ALN43" s="41"/>
      <c r="ALO43" s="41"/>
      <c r="ALP43" s="41"/>
      <c r="ALQ43" s="41"/>
      <c r="ALR43" s="41"/>
      <c r="ALS43" s="41"/>
      <c r="ALT43" s="41"/>
      <c r="ALU43" s="41"/>
      <c r="ALV43" s="41"/>
      <c r="ALW43" s="41"/>
      <c r="ALX43" s="41"/>
      <c r="ALY43" s="41"/>
      <c r="ALZ43" s="41"/>
      <c r="AMA43" s="41"/>
      <c r="AMB43" s="41"/>
      <c r="AMC43" s="41"/>
      <c r="AMD43" s="41"/>
      <c r="AME43" s="41"/>
      <c r="AMF43" s="41"/>
      <c r="AMG43" s="41"/>
      <c r="AMH43" s="41"/>
      <c r="AMI43" s="41"/>
      <c r="AMJ43" s="41"/>
      <c r="AMK43" s="41"/>
    </row>
    <row r="44" spans="1:1025" ht="66" customHeight="1" x14ac:dyDescent="0.25">
      <c r="A44" s="32" t="s">
        <v>51</v>
      </c>
      <c r="B44" s="32" t="s">
        <v>52</v>
      </c>
      <c r="C44" s="32" t="s">
        <v>53</v>
      </c>
      <c r="D44" s="22" t="s">
        <v>54</v>
      </c>
      <c r="E44" s="62"/>
      <c r="F44" s="101"/>
      <c r="G44" s="19">
        <f>H44+I44</f>
        <v>879127.81</v>
      </c>
      <c r="H44" s="24">
        <f>SUM(H48:H49)</f>
        <v>879127.81</v>
      </c>
      <c r="I44" s="24">
        <f>I48+I49</f>
        <v>0</v>
      </c>
      <c r="J44" s="24">
        <f t="shared" ref="J44" si="10">J48+J49</f>
        <v>0</v>
      </c>
      <c r="K44" s="40"/>
    </row>
    <row r="45" spans="1:1025" ht="27.75" customHeight="1" x14ac:dyDescent="0.25">
      <c r="A45" s="155" t="s">
        <v>78</v>
      </c>
      <c r="B45" s="155" t="s">
        <v>11</v>
      </c>
      <c r="C45" s="155" t="s">
        <v>12</v>
      </c>
      <c r="D45" s="155" t="s">
        <v>80</v>
      </c>
      <c r="E45" s="157" t="s">
        <v>81</v>
      </c>
      <c r="F45" s="154" t="s">
        <v>82</v>
      </c>
      <c r="G45" s="155" t="s">
        <v>1</v>
      </c>
      <c r="H45" s="155" t="s">
        <v>10</v>
      </c>
      <c r="I45" s="155" t="s">
        <v>2</v>
      </c>
      <c r="J45" s="155"/>
      <c r="K45" s="15"/>
    </row>
    <row r="46" spans="1:1025" ht="128.25" customHeight="1" x14ac:dyDescent="0.25">
      <c r="A46" s="155"/>
      <c r="B46" s="155"/>
      <c r="C46" s="155"/>
      <c r="D46" s="155"/>
      <c r="E46" s="157"/>
      <c r="F46" s="154"/>
      <c r="G46" s="155"/>
      <c r="H46" s="155"/>
      <c r="I46" s="16" t="s">
        <v>3</v>
      </c>
      <c r="J46" s="130" t="s">
        <v>13</v>
      </c>
      <c r="K46" s="15"/>
    </row>
    <row r="47" spans="1:1025" x14ac:dyDescent="0.25">
      <c r="A47" s="130" t="s">
        <v>4</v>
      </c>
      <c r="B47" s="130" t="s">
        <v>5</v>
      </c>
      <c r="C47" s="130" t="s">
        <v>6</v>
      </c>
      <c r="D47" s="130" t="s">
        <v>7</v>
      </c>
      <c r="E47" s="131" t="s">
        <v>8</v>
      </c>
      <c r="F47" s="129" t="s">
        <v>9</v>
      </c>
      <c r="G47" s="130" t="s">
        <v>83</v>
      </c>
      <c r="H47" s="130" t="s">
        <v>84</v>
      </c>
      <c r="I47" s="16" t="s">
        <v>85</v>
      </c>
      <c r="J47" s="17" t="s">
        <v>86</v>
      </c>
      <c r="K47" s="15"/>
    </row>
    <row r="48" spans="1:1025" ht="59.25" customHeight="1" x14ac:dyDescent="0.25">
      <c r="A48" s="4"/>
      <c r="B48" s="4"/>
      <c r="C48" s="4"/>
      <c r="D48" s="4"/>
      <c r="E48" s="49" t="s">
        <v>138</v>
      </c>
      <c r="F48" s="106" t="s">
        <v>152</v>
      </c>
      <c r="G48" s="19">
        <f t="shared" si="9"/>
        <v>429422.17</v>
      </c>
      <c r="H48" s="24">
        <f>274000+111899+120000-76476.83</f>
        <v>429422.17</v>
      </c>
      <c r="I48" s="23">
        <v>0</v>
      </c>
      <c r="J48" s="24">
        <v>0</v>
      </c>
      <c r="K48" s="15"/>
    </row>
    <row r="49" spans="1:1025" ht="49.5" customHeight="1" x14ac:dyDescent="0.25">
      <c r="A49" s="4"/>
      <c r="B49" s="4"/>
      <c r="C49" s="4"/>
      <c r="D49" s="4"/>
      <c r="E49" s="49" t="s">
        <v>139</v>
      </c>
      <c r="F49" s="106" t="s">
        <v>153</v>
      </c>
      <c r="G49" s="19">
        <f t="shared" si="9"/>
        <v>449705.64</v>
      </c>
      <c r="H49" s="24">
        <f>274000+111899+120000-56193.36</f>
        <v>449705.64</v>
      </c>
      <c r="I49" s="23">
        <v>0</v>
      </c>
      <c r="J49" s="24">
        <v>0</v>
      </c>
      <c r="K49" s="15"/>
    </row>
    <row r="50" spans="1:1025" ht="32.25" customHeight="1" x14ac:dyDescent="0.25">
      <c r="A50" s="32" t="s">
        <v>55</v>
      </c>
      <c r="B50" s="32" t="s">
        <v>56</v>
      </c>
      <c r="C50" s="32" t="s">
        <v>53</v>
      </c>
      <c r="D50" s="22" t="s">
        <v>57</v>
      </c>
      <c r="E50" s="62"/>
      <c r="F50" s="101"/>
      <c r="G50" s="19">
        <f>H50+I50</f>
        <v>1692760</v>
      </c>
      <c r="H50" s="24">
        <f>H51+H53+H52</f>
        <v>1692760</v>
      </c>
      <c r="I50" s="24">
        <f>I51+I53+I52</f>
        <v>0</v>
      </c>
      <c r="J50" s="24">
        <f>J51+J53</f>
        <v>0</v>
      </c>
      <c r="K50" s="15"/>
    </row>
    <row r="51" spans="1:1025" ht="54" customHeight="1" x14ac:dyDescent="0.25">
      <c r="A51" s="4"/>
      <c r="B51" s="4"/>
      <c r="C51" s="4"/>
      <c r="D51" s="4"/>
      <c r="E51" s="66" t="s">
        <v>95</v>
      </c>
      <c r="F51" s="102" t="s">
        <v>96</v>
      </c>
      <c r="G51" s="19">
        <f t="shared" si="9"/>
        <v>5000</v>
      </c>
      <c r="H51" s="24">
        <v>5000</v>
      </c>
      <c r="I51" s="23">
        <v>0</v>
      </c>
      <c r="J51" s="24">
        <v>0</v>
      </c>
      <c r="K51" s="15"/>
    </row>
    <row r="52" spans="1:1025" ht="76.5" x14ac:dyDescent="0.25">
      <c r="A52" s="32"/>
      <c r="B52" s="32"/>
      <c r="C52" s="32"/>
      <c r="D52" s="32"/>
      <c r="E52" s="49" t="s">
        <v>132</v>
      </c>
      <c r="F52" s="107" t="s">
        <v>133</v>
      </c>
      <c r="G52" s="43">
        <f>H52+I52</f>
        <v>9760</v>
      </c>
      <c r="H52" s="44">
        <v>9760</v>
      </c>
      <c r="I52" s="45">
        <v>0</v>
      </c>
      <c r="J52" s="46">
        <v>0</v>
      </c>
      <c r="K52" s="15"/>
    </row>
    <row r="53" spans="1:1025" ht="39" customHeight="1" x14ac:dyDescent="0.25">
      <c r="A53" s="4"/>
      <c r="B53" s="4"/>
      <c r="C53" s="4"/>
      <c r="D53" s="4"/>
      <c r="E53" s="49" t="s">
        <v>97</v>
      </c>
      <c r="F53" s="102" t="s">
        <v>98</v>
      </c>
      <c r="G53" s="19">
        <f t="shared" si="9"/>
        <v>1678000</v>
      </c>
      <c r="H53" s="24">
        <f>914760-H52-H51-500000+1000000+200000+18000+60000</f>
        <v>1678000</v>
      </c>
      <c r="I53" s="23">
        <v>0</v>
      </c>
      <c r="J53" s="24">
        <v>0</v>
      </c>
      <c r="K53" s="15"/>
    </row>
    <row r="54" spans="1:1025" ht="24.75" customHeight="1" x14ac:dyDescent="0.25">
      <c r="A54" s="4"/>
      <c r="B54" s="4">
        <v>7000</v>
      </c>
      <c r="C54" s="4"/>
      <c r="D54" s="4" t="s">
        <v>114</v>
      </c>
      <c r="E54" s="49"/>
      <c r="F54" s="102"/>
      <c r="G54" s="19">
        <f>G55+G56+G58+G64+G57+G59</f>
        <v>2922677</v>
      </c>
      <c r="H54" s="19">
        <f>H55+H56+H58+H64+H57+H59</f>
        <v>1192892</v>
      </c>
      <c r="I54" s="19">
        <f>I55+I56+I58+I64+I57+I59</f>
        <v>1729785</v>
      </c>
      <c r="J54" s="19">
        <f>J55+J56+J58+J64+J57+J59</f>
        <v>1729785</v>
      </c>
      <c r="K54" s="15"/>
    </row>
    <row r="55" spans="1:1025" ht="49.5" customHeight="1" x14ac:dyDescent="0.25">
      <c r="A55" s="32" t="s">
        <v>58</v>
      </c>
      <c r="B55" s="32" t="s">
        <v>59</v>
      </c>
      <c r="C55" s="32" t="s">
        <v>60</v>
      </c>
      <c r="D55" s="22" t="s">
        <v>99</v>
      </c>
      <c r="E55" s="49" t="s">
        <v>145</v>
      </c>
      <c r="F55" s="102" t="s">
        <v>146</v>
      </c>
      <c r="G55" s="19">
        <f t="shared" si="9"/>
        <v>128392</v>
      </c>
      <c r="H55" s="24">
        <f>50000+100000-21608</f>
        <v>128392</v>
      </c>
      <c r="I55" s="23">
        <v>0</v>
      </c>
      <c r="J55" s="24">
        <v>0</v>
      </c>
      <c r="K55" s="15"/>
    </row>
    <row r="56" spans="1:1025" s="53" customFormat="1" ht="51" customHeight="1" x14ac:dyDescent="0.25">
      <c r="A56" s="47" t="s">
        <v>115</v>
      </c>
      <c r="B56" s="48" t="s">
        <v>116</v>
      </c>
      <c r="C56" s="48" t="s">
        <v>117</v>
      </c>
      <c r="D56" s="49" t="s">
        <v>118</v>
      </c>
      <c r="E56" s="49" t="s">
        <v>145</v>
      </c>
      <c r="F56" s="102" t="s">
        <v>146</v>
      </c>
      <c r="G56" s="19">
        <f t="shared" si="9"/>
        <v>650000</v>
      </c>
      <c r="H56" s="50">
        <v>0</v>
      </c>
      <c r="I56" s="50">
        <v>650000</v>
      </c>
      <c r="J56" s="50">
        <v>650000</v>
      </c>
      <c r="K56" s="51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  <c r="FP56" s="52"/>
      <c r="FQ56" s="52"/>
      <c r="FR56" s="52"/>
      <c r="FS56" s="52"/>
      <c r="FT56" s="52"/>
      <c r="FU56" s="52"/>
      <c r="FV56" s="52"/>
      <c r="FW56" s="52"/>
      <c r="FX56" s="52"/>
      <c r="FY56" s="52"/>
      <c r="FZ56" s="52"/>
      <c r="GA56" s="52"/>
      <c r="GB56" s="52"/>
      <c r="GC56" s="52"/>
      <c r="GD56" s="52"/>
      <c r="GE56" s="52"/>
      <c r="GF56" s="52"/>
      <c r="GG56" s="52"/>
      <c r="GH56" s="52"/>
      <c r="GI56" s="52"/>
      <c r="GJ56" s="52"/>
      <c r="GK56" s="52"/>
      <c r="GL56" s="52"/>
      <c r="GM56" s="52"/>
      <c r="GN56" s="52"/>
      <c r="GO56" s="52"/>
      <c r="GP56" s="52"/>
      <c r="GQ56" s="52"/>
      <c r="GR56" s="52"/>
      <c r="GS56" s="52"/>
      <c r="GT56" s="52"/>
      <c r="GU56" s="52"/>
      <c r="GV56" s="52"/>
      <c r="GW56" s="52"/>
      <c r="GX56" s="52"/>
      <c r="GY56" s="52"/>
      <c r="GZ56" s="52"/>
      <c r="HA56" s="52"/>
      <c r="HB56" s="52"/>
      <c r="HC56" s="52"/>
      <c r="HD56" s="52"/>
      <c r="HE56" s="52"/>
      <c r="HF56" s="52"/>
      <c r="HG56" s="52"/>
      <c r="HH56" s="52"/>
      <c r="HI56" s="52"/>
      <c r="HJ56" s="52"/>
      <c r="HK56" s="52"/>
      <c r="HL56" s="52"/>
      <c r="HM56" s="52"/>
      <c r="HN56" s="52"/>
      <c r="HO56" s="52"/>
      <c r="HP56" s="52"/>
      <c r="HQ56" s="52"/>
      <c r="HR56" s="52"/>
      <c r="HS56" s="52"/>
      <c r="HT56" s="52"/>
      <c r="HU56" s="52"/>
      <c r="HV56" s="52"/>
      <c r="HW56" s="52"/>
      <c r="HX56" s="52"/>
      <c r="HY56" s="52"/>
      <c r="HZ56" s="52"/>
      <c r="IA56" s="52"/>
      <c r="IB56" s="52"/>
      <c r="IC56" s="52"/>
      <c r="ID56" s="52"/>
      <c r="IE56" s="52"/>
      <c r="IF56" s="52"/>
      <c r="IG56" s="52"/>
      <c r="IH56" s="52"/>
      <c r="II56" s="52"/>
      <c r="IJ56" s="52"/>
      <c r="IK56" s="52"/>
      <c r="IL56" s="52"/>
      <c r="IM56" s="52"/>
      <c r="IN56" s="52"/>
      <c r="IO56" s="52"/>
      <c r="IP56" s="52"/>
      <c r="IQ56" s="52"/>
      <c r="IR56" s="52"/>
      <c r="IS56" s="52"/>
      <c r="IT56" s="52"/>
      <c r="IU56" s="52"/>
      <c r="IV56" s="52"/>
      <c r="IW56" s="52"/>
      <c r="IX56" s="52"/>
      <c r="IY56" s="52"/>
      <c r="IZ56" s="52"/>
      <c r="JA56" s="52"/>
      <c r="JB56" s="52"/>
      <c r="JC56" s="52"/>
      <c r="JD56" s="52"/>
      <c r="JE56" s="52"/>
      <c r="JF56" s="52"/>
      <c r="JG56" s="52"/>
      <c r="JH56" s="52"/>
      <c r="JI56" s="52"/>
      <c r="JJ56" s="52"/>
      <c r="JK56" s="52"/>
      <c r="JL56" s="52"/>
      <c r="JM56" s="52"/>
      <c r="JN56" s="52"/>
      <c r="JO56" s="52"/>
      <c r="JP56" s="52"/>
      <c r="JQ56" s="52"/>
      <c r="JR56" s="52"/>
      <c r="JS56" s="52"/>
      <c r="JT56" s="52"/>
      <c r="JU56" s="52"/>
      <c r="JV56" s="52"/>
      <c r="JW56" s="52"/>
      <c r="JX56" s="52"/>
      <c r="JY56" s="52"/>
      <c r="JZ56" s="52"/>
      <c r="KA56" s="52"/>
      <c r="KB56" s="52"/>
      <c r="KC56" s="52"/>
      <c r="KD56" s="52"/>
      <c r="KE56" s="52"/>
      <c r="KF56" s="52"/>
      <c r="KG56" s="52"/>
      <c r="KH56" s="52"/>
      <c r="KI56" s="52"/>
      <c r="KJ56" s="52"/>
      <c r="KK56" s="52"/>
      <c r="KL56" s="52"/>
      <c r="KM56" s="52"/>
      <c r="KN56" s="52"/>
      <c r="KO56" s="52"/>
      <c r="KP56" s="52"/>
      <c r="KQ56" s="52"/>
      <c r="KR56" s="52"/>
      <c r="KS56" s="52"/>
      <c r="KT56" s="52"/>
      <c r="KU56" s="52"/>
      <c r="KV56" s="52"/>
      <c r="KW56" s="52"/>
      <c r="KX56" s="52"/>
      <c r="KY56" s="52"/>
      <c r="KZ56" s="52"/>
      <c r="LA56" s="52"/>
      <c r="LB56" s="52"/>
      <c r="LC56" s="52"/>
      <c r="LD56" s="52"/>
      <c r="LE56" s="52"/>
      <c r="LF56" s="52"/>
      <c r="LG56" s="52"/>
      <c r="LH56" s="52"/>
      <c r="LI56" s="52"/>
      <c r="LJ56" s="52"/>
      <c r="LK56" s="52"/>
      <c r="LL56" s="52"/>
      <c r="LM56" s="52"/>
      <c r="LN56" s="52"/>
      <c r="LO56" s="52"/>
      <c r="LP56" s="52"/>
      <c r="LQ56" s="52"/>
      <c r="LR56" s="52"/>
      <c r="LS56" s="52"/>
      <c r="LT56" s="52"/>
      <c r="LU56" s="52"/>
      <c r="LV56" s="52"/>
      <c r="LW56" s="52"/>
      <c r="LX56" s="52"/>
      <c r="LY56" s="52"/>
      <c r="LZ56" s="52"/>
      <c r="MA56" s="52"/>
      <c r="MB56" s="52"/>
      <c r="MC56" s="52"/>
      <c r="MD56" s="52"/>
      <c r="ME56" s="52"/>
      <c r="MF56" s="52"/>
      <c r="MG56" s="52"/>
      <c r="MH56" s="52"/>
      <c r="MI56" s="52"/>
      <c r="MJ56" s="52"/>
      <c r="MK56" s="52"/>
      <c r="ML56" s="52"/>
      <c r="MM56" s="52"/>
      <c r="MN56" s="52"/>
      <c r="MO56" s="52"/>
      <c r="MP56" s="52"/>
      <c r="MQ56" s="52"/>
      <c r="MR56" s="52"/>
      <c r="MS56" s="52"/>
      <c r="MT56" s="52"/>
      <c r="MU56" s="52"/>
      <c r="MV56" s="52"/>
      <c r="MW56" s="52"/>
      <c r="MX56" s="52"/>
      <c r="MY56" s="52"/>
      <c r="MZ56" s="52"/>
      <c r="NA56" s="52"/>
      <c r="NB56" s="52"/>
      <c r="NC56" s="52"/>
      <c r="ND56" s="52"/>
      <c r="NE56" s="52"/>
      <c r="NF56" s="52"/>
      <c r="NG56" s="52"/>
      <c r="NH56" s="52"/>
      <c r="NI56" s="52"/>
      <c r="NJ56" s="52"/>
      <c r="NK56" s="52"/>
      <c r="NL56" s="52"/>
      <c r="NM56" s="52"/>
      <c r="NN56" s="52"/>
      <c r="NO56" s="52"/>
      <c r="NP56" s="52"/>
      <c r="NQ56" s="52"/>
      <c r="NR56" s="52"/>
      <c r="NS56" s="52"/>
      <c r="NT56" s="52"/>
      <c r="NU56" s="52"/>
      <c r="NV56" s="52"/>
      <c r="NW56" s="52"/>
      <c r="NX56" s="52"/>
      <c r="NY56" s="52"/>
      <c r="NZ56" s="52"/>
      <c r="OA56" s="52"/>
      <c r="OB56" s="52"/>
      <c r="OC56" s="52"/>
      <c r="OD56" s="52"/>
      <c r="OE56" s="52"/>
      <c r="OF56" s="52"/>
      <c r="OG56" s="52"/>
      <c r="OH56" s="52"/>
      <c r="OI56" s="52"/>
      <c r="OJ56" s="52"/>
      <c r="OK56" s="52"/>
      <c r="OL56" s="52"/>
      <c r="OM56" s="52"/>
      <c r="ON56" s="52"/>
      <c r="OO56" s="52"/>
      <c r="OP56" s="52"/>
      <c r="OQ56" s="52"/>
      <c r="OR56" s="52"/>
      <c r="OS56" s="52"/>
      <c r="OT56" s="52"/>
      <c r="OU56" s="52"/>
      <c r="OV56" s="52"/>
      <c r="OW56" s="52"/>
      <c r="OX56" s="52"/>
      <c r="OY56" s="52"/>
      <c r="OZ56" s="52"/>
      <c r="PA56" s="52"/>
      <c r="PB56" s="52"/>
      <c r="PC56" s="52"/>
      <c r="PD56" s="52"/>
      <c r="PE56" s="52"/>
      <c r="PF56" s="52"/>
      <c r="PG56" s="52"/>
      <c r="PH56" s="52"/>
      <c r="PI56" s="52"/>
      <c r="PJ56" s="52"/>
      <c r="PK56" s="52"/>
      <c r="PL56" s="52"/>
      <c r="PM56" s="52"/>
      <c r="PN56" s="52"/>
      <c r="PO56" s="52"/>
      <c r="PP56" s="52"/>
      <c r="PQ56" s="52"/>
      <c r="PR56" s="52"/>
      <c r="PS56" s="52"/>
      <c r="PT56" s="52"/>
      <c r="PU56" s="52"/>
      <c r="PV56" s="52"/>
      <c r="PW56" s="52"/>
      <c r="PX56" s="52"/>
      <c r="PY56" s="52"/>
      <c r="PZ56" s="52"/>
      <c r="QA56" s="52"/>
      <c r="QB56" s="52"/>
      <c r="QC56" s="52"/>
      <c r="QD56" s="52"/>
      <c r="QE56" s="52"/>
      <c r="QF56" s="52"/>
      <c r="QG56" s="52"/>
      <c r="QH56" s="52"/>
      <c r="QI56" s="52"/>
      <c r="QJ56" s="52"/>
      <c r="QK56" s="52"/>
      <c r="QL56" s="52"/>
      <c r="QM56" s="52"/>
      <c r="QN56" s="52"/>
      <c r="QO56" s="52"/>
      <c r="QP56" s="52"/>
      <c r="QQ56" s="52"/>
      <c r="QR56" s="52"/>
      <c r="QS56" s="52"/>
      <c r="QT56" s="52"/>
      <c r="QU56" s="52"/>
      <c r="QV56" s="52"/>
      <c r="QW56" s="52"/>
      <c r="QX56" s="52"/>
      <c r="QY56" s="52"/>
      <c r="QZ56" s="52"/>
      <c r="RA56" s="52"/>
      <c r="RB56" s="52"/>
      <c r="RC56" s="52"/>
      <c r="RD56" s="52"/>
      <c r="RE56" s="52"/>
      <c r="RF56" s="52"/>
      <c r="RG56" s="52"/>
      <c r="RH56" s="52"/>
      <c r="RI56" s="52"/>
      <c r="RJ56" s="52"/>
      <c r="RK56" s="52"/>
      <c r="RL56" s="52"/>
      <c r="RM56" s="52"/>
      <c r="RN56" s="52"/>
      <c r="RO56" s="52"/>
      <c r="RP56" s="52"/>
      <c r="RQ56" s="52"/>
      <c r="RR56" s="52"/>
      <c r="RS56" s="52"/>
      <c r="RT56" s="52"/>
      <c r="RU56" s="52"/>
      <c r="RV56" s="52"/>
      <c r="RW56" s="52"/>
      <c r="RX56" s="52"/>
      <c r="RY56" s="52"/>
      <c r="RZ56" s="52"/>
      <c r="SA56" s="52"/>
      <c r="SB56" s="52"/>
      <c r="SC56" s="52"/>
      <c r="SD56" s="52"/>
      <c r="SE56" s="52"/>
      <c r="SF56" s="52"/>
      <c r="SG56" s="52"/>
      <c r="SH56" s="52"/>
      <c r="SI56" s="52"/>
      <c r="SJ56" s="52"/>
      <c r="SK56" s="52"/>
      <c r="SL56" s="52"/>
      <c r="SM56" s="52"/>
      <c r="SN56" s="52"/>
      <c r="SO56" s="52"/>
      <c r="SP56" s="52"/>
      <c r="SQ56" s="52"/>
      <c r="SR56" s="52"/>
      <c r="SS56" s="52"/>
      <c r="ST56" s="52"/>
      <c r="SU56" s="52"/>
      <c r="SV56" s="52"/>
      <c r="SW56" s="52"/>
      <c r="SX56" s="52"/>
      <c r="SY56" s="52"/>
      <c r="SZ56" s="52"/>
      <c r="TA56" s="52"/>
      <c r="TB56" s="52"/>
      <c r="TC56" s="52"/>
      <c r="TD56" s="52"/>
      <c r="TE56" s="52"/>
      <c r="TF56" s="52"/>
      <c r="TG56" s="52"/>
      <c r="TH56" s="52"/>
      <c r="TI56" s="52"/>
      <c r="TJ56" s="52"/>
      <c r="TK56" s="52"/>
      <c r="TL56" s="52"/>
      <c r="TM56" s="52"/>
      <c r="TN56" s="52"/>
      <c r="TO56" s="52"/>
      <c r="TP56" s="52"/>
      <c r="TQ56" s="52"/>
      <c r="TR56" s="52"/>
      <c r="TS56" s="52"/>
      <c r="TT56" s="52"/>
      <c r="TU56" s="52"/>
      <c r="TV56" s="52"/>
      <c r="TW56" s="52"/>
      <c r="TX56" s="52"/>
      <c r="TY56" s="52"/>
      <c r="TZ56" s="52"/>
      <c r="UA56" s="52"/>
      <c r="UB56" s="52"/>
      <c r="UC56" s="52"/>
      <c r="UD56" s="52"/>
      <c r="UE56" s="52"/>
      <c r="UF56" s="52"/>
      <c r="UG56" s="52"/>
      <c r="UH56" s="52"/>
      <c r="UI56" s="52"/>
      <c r="UJ56" s="52"/>
      <c r="UK56" s="52"/>
      <c r="UL56" s="52"/>
      <c r="UM56" s="52"/>
      <c r="UN56" s="52"/>
      <c r="UO56" s="52"/>
      <c r="UP56" s="52"/>
      <c r="UQ56" s="52"/>
      <c r="UR56" s="52"/>
      <c r="US56" s="52"/>
      <c r="UT56" s="52"/>
      <c r="UU56" s="52"/>
      <c r="UV56" s="52"/>
      <c r="UW56" s="52"/>
      <c r="UX56" s="52"/>
      <c r="UY56" s="52"/>
      <c r="UZ56" s="52"/>
      <c r="VA56" s="52"/>
      <c r="VB56" s="52"/>
      <c r="VC56" s="52"/>
      <c r="VD56" s="52"/>
      <c r="VE56" s="52"/>
      <c r="VF56" s="52"/>
      <c r="VG56" s="52"/>
      <c r="VH56" s="52"/>
      <c r="VI56" s="52"/>
      <c r="VJ56" s="52"/>
      <c r="VK56" s="52"/>
      <c r="VL56" s="52"/>
      <c r="VM56" s="52"/>
      <c r="VN56" s="52"/>
      <c r="VO56" s="52"/>
      <c r="VP56" s="52"/>
      <c r="VQ56" s="52"/>
      <c r="VR56" s="52"/>
      <c r="VS56" s="52"/>
      <c r="VT56" s="52"/>
      <c r="VU56" s="52"/>
      <c r="VV56" s="52"/>
      <c r="VW56" s="52"/>
      <c r="VX56" s="52"/>
      <c r="VY56" s="52"/>
      <c r="VZ56" s="52"/>
      <c r="WA56" s="52"/>
      <c r="WB56" s="52"/>
      <c r="WC56" s="52"/>
      <c r="WD56" s="52"/>
      <c r="WE56" s="52"/>
      <c r="WF56" s="52"/>
      <c r="WG56" s="52"/>
      <c r="WH56" s="52"/>
      <c r="WI56" s="52"/>
      <c r="WJ56" s="52"/>
      <c r="WK56" s="52"/>
      <c r="WL56" s="52"/>
      <c r="WM56" s="52"/>
      <c r="WN56" s="52"/>
      <c r="WO56" s="52"/>
      <c r="WP56" s="52"/>
      <c r="WQ56" s="52"/>
      <c r="WR56" s="52"/>
      <c r="WS56" s="52"/>
      <c r="WT56" s="52"/>
      <c r="WU56" s="52"/>
      <c r="WV56" s="52"/>
      <c r="WW56" s="52"/>
      <c r="WX56" s="52"/>
      <c r="WY56" s="52"/>
      <c r="WZ56" s="52"/>
      <c r="XA56" s="52"/>
      <c r="XB56" s="52"/>
      <c r="XC56" s="52"/>
      <c r="XD56" s="52"/>
      <c r="XE56" s="52"/>
      <c r="XF56" s="52"/>
      <c r="XG56" s="52"/>
      <c r="XH56" s="52"/>
      <c r="XI56" s="52"/>
      <c r="XJ56" s="52"/>
      <c r="XK56" s="52"/>
      <c r="XL56" s="52"/>
      <c r="XM56" s="52"/>
      <c r="XN56" s="52"/>
      <c r="XO56" s="52"/>
      <c r="XP56" s="52"/>
      <c r="XQ56" s="52"/>
      <c r="XR56" s="52"/>
      <c r="XS56" s="52"/>
      <c r="XT56" s="52"/>
      <c r="XU56" s="52"/>
      <c r="XV56" s="52"/>
      <c r="XW56" s="52"/>
      <c r="XX56" s="52"/>
      <c r="XY56" s="52"/>
      <c r="XZ56" s="52"/>
      <c r="YA56" s="52"/>
      <c r="YB56" s="52"/>
      <c r="YC56" s="52"/>
      <c r="YD56" s="52"/>
      <c r="YE56" s="52"/>
      <c r="YF56" s="52"/>
      <c r="YG56" s="52"/>
      <c r="YH56" s="52"/>
      <c r="YI56" s="52"/>
      <c r="YJ56" s="52"/>
      <c r="YK56" s="52"/>
      <c r="YL56" s="52"/>
      <c r="YM56" s="52"/>
      <c r="YN56" s="52"/>
      <c r="YO56" s="52"/>
      <c r="YP56" s="52"/>
      <c r="YQ56" s="52"/>
      <c r="YR56" s="52"/>
      <c r="YS56" s="52"/>
      <c r="YT56" s="52"/>
      <c r="YU56" s="52"/>
      <c r="YV56" s="52"/>
      <c r="YW56" s="52"/>
      <c r="YX56" s="52"/>
      <c r="YY56" s="52"/>
      <c r="YZ56" s="52"/>
      <c r="ZA56" s="52"/>
      <c r="ZB56" s="52"/>
      <c r="ZC56" s="52"/>
      <c r="ZD56" s="52"/>
      <c r="ZE56" s="52"/>
      <c r="ZF56" s="52"/>
      <c r="ZG56" s="52"/>
      <c r="ZH56" s="52"/>
      <c r="ZI56" s="52"/>
      <c r="ZJ56" s="52"/>
      <c r="ZK56" s="52"/>
      <c r="ZL56" s="52"/>
      <c r="ZM56" s="52"/>
      <c r="ZN56" s="52"/>
      <c r="ZO56" s="52"/>
      <c r="ZP56" s="52"/>
      <c r="ZQ56" s="52"/>
      <c r="ZR56" s="52"/>
      <c r="ZS56" s="52"/>
      <c r="ZT56" s="52"/>
      <c r="ZU56" s="52"/>
      <c r="ZV56" s="52"/>
      <c r="ZW56" s="52"/>
      <c r="ZX56" s="52"/>
      <c r="ZY56" s="52"/>
      <c r="ZZ56" s="52"/>
      <c r="AAA56" s="52"/>
      <c r="AAB56" s="52"/>
      <c r="AAC56" s="52"/>
      <c r="AAD56" s="52"/>
      <c r="AAE56" s="52"/>
      <c r="AAF56" s="52"/>
      <c r="AAG56" s="52"/>
      <c r="AAH56" s="52"/>
      <c r="AAI56" s="52"/>
      <c r="AAJ56" s="52"/>
      <c r="AAK56" s="52"/>
      <c r="AAL56" s="52"/>
      <c r="AAM56" s="52"/>
      <c r="AAN56" s="52"/>
      <c r="AAO56" s="52"/>
      <c r="AAP56" s="52"/>
      <c r="AAQ56" s="52"/>
      <c r="AAR56" s="52"/>
      <c r="AAS56" s="52"/>
      <c r="AAT56" s="52"/>
      <c r="AAU56" s="52"/>
      <c r="AAV56" s="52"/>
      <c r="AAW56" s="52"/>
      <c r="AAX56" s="52"/>
      <c r="AAY56" s="52"/>
      <c r="AAZ56" s="52"/>
      <c r="ABA56" s="52"/>
      <c r="ABB56" s="52"/>
      <c r="ABC56" s="52"/>
      <c r="ABD56" s="52"/>
      <c r="ABE56" s="52"/>
      <c r="ABF56" s="52"/>
      <c r="ABG56" s="52"/>
      <c r="ABH56" s="52"/>
      <c r="ABI56" s="52"/>
      <c r="ABJ56" s="52"/>
      <c r="ABK56" s="52"/>
      <c r="ABL56" s="52"/>
      <c r="ABM56" s="52"/>
      <c r="ABN56" s="52"/>
      <c r="ABO56" s="52"/>
      <c r="ABP56" s="52"/>
      <c r="ABQ56" s="52"/>
      <c r="ABR56" s="52"/>
      <c r="ABS56" s="52"/>
      <c r="ABT56" s="52"/>
      <c r="ABU56" s="52"/>
      <c r="ABV56" s="52"/>
      <c r="ABW56" s="52"/>
      <c r="ABX56" s="52"/>
      <c r="ABY56" s="52"/>
      <c r="ABZ56" s="52"/>
      <c r="ACA56" s="52"/>
      <c r="ACB56" s="52"/>
      <c r="ACC56" s="52"/>
      <c r="ACD56" s="52"/>
      <c r="ACE56" s="52"/>
      <c r="ACF56" s="52"/>
      <c r="ACG56" s="52"/>
      <c r="ACH56" s="52"/>
      <c r="ACI56" s="52"/>
      <c r="ACJ56" s="52"/>
      <c r="ACK56" s="52"/>
      <c r="ACL56" s="52"/>
      <c r="ACM56" s="52"/>
      <c r="ACN56" s="52"/>
      <c r="ACO56" s="52"/>
      <c r="ACP56" s="52"/>
      <c r="ACQ56" s="52"/>
      <c r="ACR56" s="52"/>
      <c r="ACS56" s="52"/>
      <c r="ACT56" s="52"/>
      <c r="ACU56" s="52"/>
      <c r="ACV56" s="52"/>
      <c r="ACW56" s="52"/>
      <c r="ACX56" s="52"/>
      <c r="ACY56" s="52"/>
      <c r="ACZ56" s="52"/>
      <c r="ADA56" s="52"/>
      <c r="ADB56" s="52"/>
      <c r="ADC56" s="52"/>
      <c r="ADD56" s="52"/>
      <c r="ADE56" s="52"/>
      <c r="ADF56" s="52"/>
      <c r="ADG56" s="52"/>
      <c r="ADH56" s="52"/>
      <c r="ADI56" s="52"/>
      <c r="ADJ56" s="52"/>
      <c r="ADK56" s="52"/>
      <c r="ADL56" s="52"/>
      <c r="ADM56" s="52"/>
      <c r="ADN56" s="52"/>
      <c r="ADO56" s="52"/>
      <c r="ADP56" s="52"/>
      <c r="ADQ56" s="52"/>
      <c r="ADR56" s="52"/>
      <c r="ADS56" s="52"/>
      <c r="ADT56" s="52"/>
      <c r="ADU56" s="52"/>
      <c r="ADV56" s="52"/>
      <c r="ADW56" s="52"/>
      <c r="ADX56" s="52"/>
      <c r="ADY56" s="52"/>
      <c r="ADZ56" s="52"/>
      <c r="AEA56" s="52"/>
      <c r="AEB56" s="52"/>
      <c r="AEC56" s="52"/>
      <c r="AED56" s="52"/>
      <c r="AEE56" s="52"/>
      <c r="AEF56" s="52"/>
      <c r="AEG56" s="52"/>
      <c r="AEH56" s="52"/>
      <c r="AEI56" s="52"/>
      <c r="AEJ56" s="52"/>
      <c r="AEK56" s="52"/>
      <c r="AEL56" s="52"/>
      <c r="AEM56" s="52"/>
      <c r="AEN56" s="52"/>
      <c r="AEO56" s="52"/>
      <c r="AEP56" s="52"/>
      <c r="AEQ56" s="52"/>
      <c r="AER56" s="52"/>
      <c r="AES56" s="52"/>
      <c r="AET56" s="52"/>
      <c r="AEU56" s="52"/>
      <c r="AEV56" s="52"/>
      <c r="AEW56" s="52"/>
      <c r="AEX56" s="52"/>
      <c r="AEY56" s="52"/>
      <c r="AEZ56" s="52"/>
      <c r="AFA56" s="52"/>
      <c r="AFB56" s="52"/>
      <c r="AFC56" s="52"/>
      <c r="AFD56" s="52"/>
      <c r="AFE56" s="52"/>
      <c r="AFF56" s="52"/>
      <c r="AFG56" s="52"/>
      <c r="AFH56" s="52"/>
      <c r="AFI56" s="52"/>
      <c r="AFJ56" s="52"/>
      <c r="AFK56" s="52"/>
      <c r="AFL56" s="52"/>
      <c r="AFM56" s="52"/>
      <c r="AFN56" s="52"/>
      <c r="AFO56" s="52"/>
      <c r="AFP56" s="52"/>
      <c r="AFQ56" s="52"/>
      <c r="AFR56" s="52"/>
      <c r="AFS56" s="52"/>
      <c r="AFT56" s="52"/>
      <c r="AFU56" s="52"/>
      <c r="AFV56" s="52"/>
      <c r="AFW56" s="52"/>
      <c r="AFX56" s="52"/>
      <c r="AFY56" s="52"/>
      <c r="AFZ56" s="52"/>
      <c r="AGA56" s="52"/>
      <c r="AGB56" s="52"/>
      <c r="AGC56" s="52"/>
      <c r="AGD56" s="52"/>
      <c r="AGE56" s="52"/>
      <c r="AGF56" s="52"/>
      <c r="AGG56" s="52"/>
      <c r="AGH56" s="52"/>
      <c r="AGI56" s="52"/>
      <c r="AGJ56" s="52"/>
      <c r="AGK56" s="52"/>
      <c r="AGL56" s="52"/>
      <c r="AGM56" s="52"/>
      <c r="AGN56" s="52"/>
      <c r="AGO56" s="52"/>
      <c r="AGP56" s="52"/>
      <c r="AGQ56" s="52"/>
      <c r="AGR56" s="52"/>
      <c r="AGS56" s="52"/>
      <c r="AGT56" s="52"/>
      <c r="AGU56" s="52"/>
      <c r="AGV56" s="52"/>
      <c r="AGW56" s="52"/>
      <c r="AGX56" s="52"/>
      <c r="AGY56" s="52"/>
      <c r="AGZ56" s="52"/>
      <c r="AHA56" s="52"/>
      <c r="AHB56" s="52"/>
      <c r="AHC56" s="52"/>
      <c r="AHD56" s="52"/>
      <c r="AHE56" s="52"/>
      <c r="AHF56" s="52"/>
      <c r="AHG56" s="52"/>
      <c r="AHH56" s="52"/>
      <c r="AHI56" s="52"/>
      <c r="AHJ56" s="52"/>
      <c r="AHK56" s="52"/>
      <c r="AHL56" s="52"/>
      <c r="AHM56" s="52"/>
      <c r="AHN56" s="52"/>
      <c r="AHO56" s="52"/>
      <c r="AHP56" s="52"/>
      <c r="AHQ56" s="52"/>
      <c r="AHR56" s="52"/>
      <c r="AHS56" s="52"/>
      <c r="AHT56" s="52"/>
      <c r="AHU56" s="52"/>
      <c r="AHV56" s="52"/>
      <c r="AHW56" s="52"/>
      <c r="AHX56" s="52"/>
      <c r="AHY56" s="52"/>
      <c r="AHZ56" s="52"/>
      <c r="AIA56" s="52"/>
      <c r="AIB56" s="52"/>
      <c r="AIC56" s="52"/>
      <c r="AID56" s="52"/>
      <c r="AIE56" s="52"/>
      <c r="AIF56" s="52"/>
      <c r="AIG56" s="52"/>
      <c r="AIH56" s="52"/>
      <c r="AII56" s="52"/>
      <c r="AIJ56" s="52"/>
      <c r="AIK56" s="52"/>
      <c r="AIL56" s="52"/>
      <c r="AIM56" s="52"/>
      <c r="AIN56" s="52"/>
      <c r="AIO56" s="52"/>
      <c r="AIP56" s="52"/>
      <c r="AIQ56" s="52"/>
      <c r="AIR56" s="52"/>
      <c r="AIS56" s="52"/>
      <c r="AIT56" s="52"/>
      <c r="AIU56" s="52"/>
      <c r="AIV56" s="52"/>
      <c r="AIW56" s="52"/>
      <c r="AIX56" s="52"/>
      <c r="AIY56" s="52"/>
      <c r="AIZ56" s="52"/>
      <c r="AJA56" s="52"/>
      <c r="AJB56" s="52"/>
      <c r="AJC56" s="52"/>
      <c r="AJD56" s="52"/>
      <c r="AJE56" s="52"/>
      <c r="AJF56" s="52"/>
      <c r="AJG56" s="52"/>
      <c r="AJH56" s="52"/>
      <c r="AJI56" s="52"/>
      <c r="AJJ56" s="52"/>
      <c r="AJK56" s="52"/>
      <c r="AJL56" s="52"/>
      <c r="AJM56" s="52"/>
      <c r="AJN56" s="52"/>
      <c r="AJO56" s="52"/>
      <c r="AJP56" s="52"/>
      <c r="AJQ56" s="52"/>
      <c r="AJR56" s="52"/>
      <c r="AJS56" s="52"/>
      <c r="AJT56" s="52"/>
      <c r="AJU56" s="52"/>
      <c r="AJV56" s="52"/>
      <c r="AJW56" s="52"/>
      <c r="AJX56" s="52"/>
      <c r="AJY56" s="52"/>
      <c r="AJZ56" s="52"/>
      <c r="AKA56" s="52"/>
      <c r="AKB56" s="52"/>
      <c r="AKC56" s="52"/>
      <c r="AKD56" s="52"/>
      <c r="AKE56" s="52"/>
      <c r="AKF56" s="52"/>
      <c r="AKG56" s="52"/>
      <c r="AKH56" s="52"/>
      <c r="AKI56" s="52"/>
      <c r="AKJ56" s="52"/>
      <c r="AKK56" s="52"/>
      <c r="AKL56" s="52"/>
      <c r="AKM56" s="52"/>
      <c r="AKN56" s="52"/>
      <c r="AKO56" s="52"/>
      <c r="AKP56" s="52"/>
      <c r="AKQ56" s="52"/>
      <c r="AKR56" s="52"/>
      <c r="AKS56" s="52"/>
      <c r="AKT56" s="52"/>
      <c r="AKU56" s="52"/>
      <c r="AKV56" s="52"/>
      <c r="AKW56" s="52"/>
      <c r="AKX56" s="52"/>
      <c r="AKY56" s="52"/>
      <c r="AKZ56" s="52"/>
      <c r="ALA56" s="52"/>
      <c r="ALB56" s="52"/>
      <c r="ALC56" s="52"/>
      <c r="ALD56" s="52"/>
      <c r="ALE56" s="52"/>
      <c r="ALF56" s="52"/>
      <c r="ALG56" s="52"/>
      <c r="ALH56" s="52"/>
      <c r="ALI56" s="52"/>
      <c r="ALJ56" s="52"/>
      <c r="ALK56" s="52"/>
      <c r="ALL56" s="52"/>
      <c r="ALM56" s="52"/>
      <c r="ALN56" s="52"/>
      <c r="ALO56" s="52"/>
      <c r="ALP56" s="52"/>
      <c r="ALQ56" s="52"/>
      <c r="ALR56" s="52"/>
      <c r="ALS56" s="52"/>
      <c r="ALT56" s="52"/>
      <c r="ALU56" s="52"/>
      <c r="ALV56" s="52"/>
      <c r="ALW56" s="52"/>
      <c r="ALX56" s="52"/>
      <c r="ALY56" s="52"/>
      <c r="ALZ56" s="52"/>
      <c r="AMA56" s="52"/>
      <c r="AMB56" s="52"/>
      <c r="AMC56" s="52"/>
      <c r="AMD56" s="52"/>
      <c r="AME56" s="52"/>
      <c r="AMF56" s="52"/>
      <c r="AMG56" s="52"/>
      <c r="AMH56" s="52"/>
      <c r="AMI56" s="52"/>
      <c r="AMJ56" s="52"/>
      <c r="AMK56" s="52"/>
    </row>
    <row r="57" spans="1:1025" s="53" customFormat="1" ht="51" customHeight="1" x14ac:dyDescent="0.25">
      <c r="A57" s="47" t="s">
        <v>158</v>
      </c>
      <c r="B57" s="79">
        <v>7351</v>
      </c>
      <c r="C57" s="79" t="s">
        <v>117</v>
      </c>
      <c r="D57" s="80" t="s">
        <v>159</v>
      </c>
      <c r="E57" s="49" t="s">
        <v>145</v>
      </c>
      <c r="F57" s="102" t="s">
        <v>146</v>
      </c>
      <c r="G57" s="19">
        <f t="shared" ref="G57" si="11">H57+I57</f>
        <v>1000000</v>
      </c>
      <c r="H57" s="50">
        <v>0</v>
      </c>
      <c r="I57" s="50">
        <v>1000000</v>
      </c>
      <c r="J57" s="50">
        <v>1000000</v>
      </c>
      <c r="K57" s="51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2"/>
      <c r="IP57" s="52"/>
      <c r="IQ57" s="52"/>
      <c r="IR57" s="52"/>
      <c r="IS57" s="52"/>
      <c r="IT57" s="52"/>
      <c r="IU57" s="52"/>
      <c r="IV57" s="52"/>
      <c r="IW57" s="52"/>
      <c r="IX57" s="52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2"/>
      <c r="NJ57" s="52"/>
      <c r="NK57" s="52"/>
      <c r="NL57" s="52"/>
      <c r="NM57" s="52"/>
      <c r="NN57" s="52"/>
      <c r="NO57" s="52"/>
      <c r="NP57" s="52"/>
      <c r="NQ57" s="52"/>
      <c r="NR57" s="52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2"/>
      <c r="SD57" s="52"/>
      <c r="SE57" s="52"/>
      <c r="SF57" s="52"/>
      <c r="SG57" s="52"/>
      <c r="SH57" s="52"/>
      <c r="SI57" s="52"/>
      <c r="SJ57" s="52"/>
      <c r="SK57" s="52"/>
      <c r="SL57" s="52"/>
      <c r="SM57" s="52"/>
      <c r="SN57" s="52"/>
      <c r="SO57" s="52"/>
      <c r="SP57" s="52"/>
      <c r="SQ57" s="52"/>
      <c r="SR57" s="52"/>
      <c r="SS57" s="52"/>
      <c r="ST57" s="52"/>
      <c r="SU57" s="52"/>
      <c r="SV57" s="52"/>
      <c r="SW57" s="52"/>
      <c r="SX57" s="52"/>
      <c r="SY57" s="52"/>
      <c r="SZ57" s="52"/>
      <c r="TA57" s="52"/>
      <c r="TB57" s="52"/>
      <c r="TC57" s="52"/>
      <c r="TD57" s="52"/>
      <c r="TE57" s="52"/>
      <c r="TF57" s="52"/>
      <c r="TG57" s="52"/>
      <c r="TH57" s="52"/>
      <c r="TI57" s="52"/>
      <c r="TJ57" s="52"/>
      <c r="TK57" s="52"/>
      <c r="TL57" s="52"/>
      <c r="TM57" s="52"/>
      <c r="TN57" s="52"/>
      <c r="TO57" s="52"/>
      <c r="TP57" s="52"/>
      <c r="TQ57" s="52"/>
      <c r="TR57" s="52"/>
      <c r="TS57" s="52"/>
      <c r="TT57" s="52"/>
      <c r="TU57" s="52"/>
      <c r="TV57" s="52"/>
      <c r="TW57" s="52"/>
      <c r="TX57" s="52"/>
      <c r="TY57" s="52"/>
      <c r="TZ57" s="52"/>
      <c r="UA57" s="52"/>
      <c r="UB57" s="52"/>
      <c r="UC57" s="52"/>
      <c r="UD57" s="52"/>
      <c r="UE57" s="52"/>
      <c r="UF57" s="52"/>
      <c r="UG57" s="52"/>
      <c r="UH57" s="52"/>
      <c r="UI57" s="52"/>
      <c r="UJ57" s="52"/>
      <c r="UK57" s="52"/>
      <c r="UL57" s="52"/>
      <c r="UM57" s="52"/>
      <c r="UN57" s="52"/>
      <c r="UO57" s="52"/>
      <c r="UP57" s="52"/>
      <c r="UQ57" s="52"/>
      <c r="UR57" s="52"/>
      <c r="US57" s="52"/>
      <c r="UT57" s="52"/>
      <c r="UU57" s="52"/>
      <c r="UV57" s="52"/>
      <c r="UW57" s="52"/>
      <c r="UX57" s="52"/>
      <c r="UY57" s="52"/>
      <c r="UZ57" s="52"/>
      <c r="VA57" s="52"/>
      <c r="VB57" s="52"/>
      <c r="VC57" s="52"/>
      <c r="VD57" s="52"/>
      <c r="VE57" s="52"/>
      <c r="VF57" s="52"/>
      <c r="VG57" s="52"/>
      <c r="VH57" s="52"/>
      <c r="VI57" s="52"/>
      <c r="VJ57" s="52"/>
      <c r="VK57" s="52"/>
      <c r="VL57" s="52"/>
      <c r="VM57" s="52"/>
      <c r="VN57" s="52"/>
      <c r="VO57" s="52"/>
      <c r="VP57" s="52"/>
      <c r="VQ57" s="52"/>
      <c r="VR57" s="52"/>
      <c r="VS57" s="52"/>
      <c r="VT57" s="52"/>
      <c r="VU57" s="52"/>
      <c r="VV57" s="52"/>
      <c r="VW57" s="52"/>
      <c r="VX57" s="52"/>
      <c r="VY57" s="52"/>
      <c r="VZ57" s="52"/>
      <c r="WA57" s="52"/>
      <c r="WB57" s="52"/>
      <c r="WC57" s="52"/>
      <c r="WD57" s="52"/>
      <c r="WE57" s="52"/>
      <c r="WF57" s="52"/>
      <c r="WG57" s="52"/>
      <c r="WH57" s="52"/>
      <c r="WI57" s="52"/>
      <c r="WJ57" s="52"/>
      <c r="WK57" s="52"/>
      <c r="WL57" s="52"/>
      <c r="WM57" s="52"/>
      <c r="WN57" s="52"/>
      <c r="WO57" s="52"/>
      <c r="WP57" s="52"/>
      <c r="WQ57" s="52"/>
      <c r="WR57" s="52"/>
      <c r="WS57" s="52"/>
      <c r="WT57" s="52"/>
      <c r="WU57" s="52"/>
      <c r="WV57" s="52"/>
      <c r="WW57" s="52"/>
      <c r="WX57" s="52"/>
      <c r="WY57" s="52"/>
      <c r="WZ57" s="52"/>
      <c r="XA57" s="52"/>
      <c r="XB57" s="52"/>
      <c r="XC57" s="52"/>
      <c r="XD57" s="52"/>
      <c r="XE57" s="52"/>
      <c r="XF57" s="52"/>
      <c r="XG57" s="52"/>
      <c r="XH57" s="52"/>
      <c r="XI57" s="52"/>
      <c r="XJ57" s="52"/>
      <c r="XK57" s="52"/>
      <c r="XL57" s="52"/>
      <c r="XM57" s="52"/>
      <c r="XN57" s="52"/>
      <c r="XO57" s="52"/>
      <c r="XP57" s="52"/>
      <c r="XQ57" s="52"/>
      <c r="XR57" s="52"/>
      <c r="XS57" s="52"/>
      <c r="XT57" s="52"/>
      <c r="XU57" s="52"/>
      <c r="XV57" s="52"/>
      <c r="XW57" s="52"/>
      <c r="XX57" s="52"/>
      <c r="XY57" s="52"/>
      <c r="XZ57" s="52"/>
      <c r="YA57" s="52"/>
      <c r="YB57" s="52"/>
      <c r="YC57" s="52"/>
      <c r="YD57" s="52"/>
      <c r="YE57" s="52"/>
      <c r="YF57" s="52"/>
      <c r="YG57" s="52"/>
      <c r="YH57" s="52"/>
      <c r="YI57" s="52"/>
      <c r="YJ57" s="52"/>
      <c r="YK57" s="52"/>
      <c r="YL57" s="52"/>
      <c r="YM57" s="52"/>
      <c r="YN57" s="52"/>
      <c r="YO57" s="52"/>
      <c r="YP57" s="52"/>
      <c r="YQ57" s="52"/>
      <c r="YR57" s="52"/>
      <c r="YS57" s="52"/>
      <c r="YT57" s="52"/>
      <c r="YU57" s="52"/>
      <c r="YV57" s="52"/>
      <c r="YW57" s="52"/>
      <c r="YX57" s="52"/>
      <c r="YY57" s="52"/>
      <c r="YZ57" s="52"/>
      <c r="ZA57" s="52"/>
      <c r="ZB57" s="52"/>
      <c r="ZC57" s="52"/>
      <c r="ZD57" s="52"/>
      <c r="ZE57" s="52"/>
      <c r="ZF57" s="52"/>
      <c r="ZG57" s="52"/>
      <c r="ZH57" s="52"/>
      <c r="ZI57" s="52"/>
      <c r="ZJ57" s="52"/>
      <c r="ZK57" s="52"/>
      <c r="ZL57" s="52"/>
      <c r="ZM57" s="52"/>
      <c r="ZN57" s="52"/>
      <c r="ZO57" s="52"/>
      <c r="ZP57" s="52"/>
      <c r="ZQ57" s="52"/>
      <c r="ZR57" s="52"/>
      <c r="ZS57" s="52"/>
      <c r="ZT57" s="52"/>
      <c r="ZU57" s="52"/>
      <c r="ZV57" s="52"/>
      <c r="ZW57" s="52"/>
      <c r="ZX57" s="52"/>
      <c r="ZY57" s="52"/>
      <c r="ZZ57" s="52"/>
      <c r="AAA57" s="52"/>
      <c r="AAB57" s="52"/>
      <c r="AAC57" s="52"/>
      <c r="AAD57" s="52"/>
      <c r="AAE57" s="52"/>
      <c r="AAF57" s="52"/>
      <c r="AAG57" s="52"/>
      <c r="AAH57" s="52"/>
      <c r="AAI57" s="52"/>
      <c r="AAJ57" s="52"/>
      <c r="AAK57" s="52"/>
      <c r="AAL57" s="52"/>
      <c r="AAM57" s="52"/>
      <c r="AAN57" s="52"/>
      <c r="AAO57" s="52"/>
      <c r="AAP57" s="52"/>
      <c r="AAQ57" s="52"/>
      <c r="AAR57" s="52"/>
      <c r="AAS57" s="52"/>
      <c r="AAT57" s="52"/>
      <c r="AAU57" s="52"/>
      <c r="AAV57" s="52"/>
      <c r="AAW57" s="52"/>
      <c r="AAX57" s="52"/>
      <c r="AAY57" s="52"/>
      <c r="AAZ57" s="52"/>
      <c r="ABA57" s="52"/>
      <c r="ABB57" s="52"/>
      <c r="ABC57" s="52"/>
      <c r="ABD57" s="52"/>
      <c r="ABE57" s="52"/>
      <c r="ABF57" s="52"/>
      <c r="ABG57" s="52"/>
      <c r="ABH57" s="52"/>
      <c r="ABI57" s="52"/>
      <c r="ABJ57" s="52"/>
      <c r="ABK57" s="52"/>
      <c r="ABL57" s="52"/>
      <c r="ABM57" s="52"/>
      <c r="ABN57" s="52"/>
      <c r="ABO57" s="52"/>
      <c r="ABP57" s="52"/>
      <c r="ABQ57" s="52"/>
      <c r="ABR57" s="52"/>
      <c r="ABS57" s="52"/>
      <c r="ABT57" s="52"/>
      <c r="ABU57" s="52"/>
      <c r="ABV57" s="52"/>
      <c r="ABW57" s="52"/>
      <c r="ABX57" s="52"/>
      <c r="ABY57" s="52"/>
      <c r="ABZ57" s="52"/>
      <c r="ACA57" s="52"/>
      <c r="ACB57" s="52"/>
      <c r="ACC57" s="52"/>
      <c r="ACD57" s="52"/>
      <c r="ACE57" s="52"/>
      <c r="ACF57" s="52"/>
      <c r="ACG57" s="52"/>
      <c r="ACH57" s="52"/>
      <c r="ACI57" s="52"/>
      <c r="ACJ57" s="52"/>
      <c r="ACK57" s="52"/>
      <c r="ACL57" s="52"/>
      <c r="ACM57" s="52"/>
      <c r="ACN57" s="52"/>
      <c r="ACO57" s="52"/>
      <c r="ACP57" s="52"/>
      <c r="ACQ57" s="52"/>
      <c r="ACR57" s="52"/>
      <c r="ACS57" s="52"/>
      <c r="ACT57" s="52"/>
      <c r="ACU57" s="52"/>
      <c r="ACV57" s="52"/>
      <c r="ACW57" s="52"/>
      <c r="ACX57" s="52"/>
      <c r="ACY57" s="52"/>
      <c r="ACZ57" s="52"/>
      <c r="ADA57" s="52"/>
      <c r="ADB57" s="52"/>
      <c r="ADC57" s="52"/>
      <c r="ADD57" s="52"/>
      <c r="ADE57" s="52"/>
      <c r="ADF57" s="52"/>
      <c r="ADG57" s="52"/>
      <c r="ADH57" s="52"/>
      <c r="ADI57" s="52"/>
      <c r="ADJ57" s="52"/>
      <c r="ADK57" s="52"/>
      <c r="ADL57" s="52"/>
      <c r="ADM57" s="52"/>
      <c r="ADN57" s="52"/>
      <c r="ADO57" s="52"/>
      <c r="ADP57" s="52"/>
      <c r="ADQ57" s="52"/>
      <c r="ADR57" s="52"/>
      <c r="ADS57" s="52"/>
      <c r="ADT57" s="52"/>
      <c r="ADU57" s="52"/>
      <c r="ADV57" s="52"/>
      <c r="ADW57" s="52"/>
      <c r="ADX57" s="52"/>
      <c r="ADY57" s="52"/>
      <c r="ADZ57" s="52"/>
      <c r="AEA57" s="52"/>
      <c r="AEB57" s="52"/>
      <c r="AEC57" s="52"/>
      <c r="AED57" s="52"/>
      <c r="AEE57" s="52"/>
      <c r="AEF57" s="52"/>
      <c r="AEG57" s="52"/>
      <c r="AEH57" s="52"/>
      <c r="AEI57" s="52"/>
      <c r="AEJ57" s="52"/>
      <c r="AEK57" s="52"/>
      <c r="AEL57" s="52"/>
      <c r="AEM57" s="52"/>
      <c r="AEN57" s="52"/>
      <c r="AEO57" s="52"/>
      <c r="AEP57" s="52"/>
      <c r="AEQ57" s="52"/>
      <c r="AER57" s="52"/>
      <c r="AES57" s="52"/>
      <c r="AET57" s="52"/>
      <c r="AEU57" s="52"/>
      <c r="AEV57" s="52"/>
      <c r="AEW57" s="52"/>
      <c r="AEX57" s="52"/>
      <c r="AEY57" s="52"/>
      <c r="AEZ57" s="52"/>
      <c r="AFA57" s="52"/>
      <c r="AFB57" s="52"/>
      <c r="AFC57" s="52"/>
      <c r="AFD57" s="52"/>
      <c r="AFE57" s="52"/>
      <c r="AFF57" s="52"/>
      <c r="AFG57" s="52"/>
      <c r="AFH57" s="52"/>
      <c r="AFI57" s="52"/>
      <c r="AFJ57" s="52"/>
      <c r="AFK57" s="52"/>
      <c r="AFL57" s="52"/>
      <c r="AFM57" s="52"/>
      <c r="AFN57" s="52"/>
      <c r="AFO57" s="52"/>
      <c r="AFP57" s="52"/>
      <c r="AFQ57" s="52"/>
      <c r="AFR57" s="52"/>
      <c r="AFS57" s="52"/>
      <c r="AFT57" s="52"/>
      <c r="AFU57" s="52"/>
      <c r="AFV57" s="52"/>
      <c r="AFW57" s="52"/>
      <c r="AFX57" s="52"/>
      <c r="AFY57" s="52"/>
      <c r="AFZ57" s="52"/>
      <c r="AGA57" s="52"/>
      <c r="AGB57" s="52"/>
      <c r="AGC57" s="52"/>
      <c r="AGD57" s="52"/>
      <c r="AGE57" s="52"/>
      <c r="AGF57" s="52"/>
      <c r="AGG57" s="52"/>
      <c r="AGH57" s="52"/>
      <c r="AGI57" s="52"/>
      <c r="AGJ57" s="52"/>
      <c r="AGK57" s="52"/>
      <c r="AGL57" s="52"/>
      <c r="AGM57" s="52"/>
      <c r="AGN57" s="52"/>
      <c r="AGO57" s="52"/>
      <c r="AGP57" s="52"/>
      <c r="AGQ57" s="52"/>
      <c r="AGR57" s="52"/>
      <c r="AGS57" s="52"/>
      <c r="AGT57" s="52"/>
      <c r="AGU57" s="52"/>
      <c r="AGV57" s="52"/>
      <c r="AGW57" s="52"/>
      <c r="AGX57" s="52"/>
      <c r="AGY57" s="52"/>
      <c r="AGZ57" s="52"/>
      <c r="AHA57" s="52"/>
      <c r="AHB57" s="52"/>
      <c r="AHC57" s="52"/>
      <c r="AHD57" s="52"/>
      <c r="AHE57" s="52"/>
      <c r="AHF57" s="52"/>
      <c r="AHG57" s="52"/>
      <c r="AHH57" s="52"/>
      <c r="AHI57" s="52"/>
      <c r="AHJ57" s="52"/>
      <c r="AHK57" s="52"/>
      <c r="AHL57" s="52"/>
      <c r="AHM57" s="52"/>
      <c r="AHN57" s="52"/>
      <c r="AHO57" s="52"/>
      <c r="AHP57" s="52"/>
      <c r="AHQ57" s="52"/>
      <c r="AHR57" s="52"/>
      <c r="AHS57" s="52"/>
      <c r="AHT57" s="52"/>
      <c r="AHU57" s="52"/>
      <c r="AHV57" s="52"/>
      <c r="AHW57" s="52"/>
      <c r="AHX57" s="52"/>
      <c r="AHY57" s="52"/>
      <c r="AHZ57" s="52"/>
      <c r="AIA57" s="52"/>
      <c r="AIB57" s="52"/>
      <c r="AIC57" s="52"/>
      <c r="AID57" s="52"/>
      <c r="AIE57" s="52"/>
      <c r="AIF57" s="52"/>
      <c r="AIG57" s="52"/>
      <c r="AIH57" s="52"/>
      <c r="AII57" s="52"/>
      <c r="AIJ57" s="52"/>
      <c r="AIK57" s="52"/>
      <c r="AIL57" s="52"/>
      <c r="AIM57" s="52"/>
      <c r="AIN57" s="52"/>
      <c r="AIO57" s="52"/>
      <c r="AIP57" s="52"/>
      <c r="AIQ57" s="52"/>
      <c r="AIR57" s="52"/>
      <c r="AIS57" s="52"/>
      <c r="AIT57" s="52"/>
      <c r="AIU57" s="52"/>
      <c r="AIV57" s="52"/>
      <c r="AIW57" s="52"/>
      <c r="AIX57" s="52"/>
      <c r="AIY57" s="52"/>
      <c r="AIZ57" s="52"/>
      <c r="AJA57" s="52"/>
      <c r="AJB57" s="52"/>
      <c r="AJC57" s="52"/>
      <c r="AJD57" s="52"/>
      <c r="AJE57" s="52"/>
      <c r="AJF57" s="52"/>
      <c r="AJG57" s="52"/>
      <c r="AJH57" s="52"/>
      <c r="AJI57" s="52"/>
      <c r="AJJ57" s="52"/>
      <c r="AJK57" s="52"/>
      <c r="AJL57" s="52"/>
      <c r="AJM57" s="52"/>
      <c r="AJN57" s="52"/>
      <c r="AJO57" s="52"/>
      <c r="AJP57" s="52"/>
      <c r="AJQ57" s="52"/>
      <c r="AJR57" s="52"/>
      <c r="AJS57" s="52"/>
      <c r="AJT57" s="52"/>
      <c r="AJU57" s="52"/>
      <c r="AJV57" s="52"/>
      <c r="AJW57" s="52"/>
      <c r="AJX57" s="52"/>
      <c r="AJY57" s="52"/>
      <c r="AJZ57" s="52"/>
      <c r="AKA57" s="52"/>
      <c r="AKB57" s="52"/>
      <c r="AKC57" s="52"/>
      <c r="AKD57" s="52"/>
      <c r="AKE57" s="52"/>
      <c r="AKF57" s="52"/>
      <c r="AKG57" s="52"/>
      <c r="AKH57" s="52"/>
      <c r="AKI57" s="52"/>
      <c r="AKJ57" s="52"/>
      <c r="AKK57" s="52"/>
      <c r="AKL57" s="52"/>
      <c r="AKM57" s="52"/>
      <c r="AKN57" s="52"/>
      <c r="AKO57" s="52"/>
      <c r="AKP57" s="52"/>
      <c r="AKQ57" s="52"/>
      <c r="AKR57" s="52"/>
      <c r="AKS57" s="52"/>
      <c r="AKT57" s="52"/>
      <c r="AKU57" s="52"/>
      <c r="AKV57" s="52"/>
      <c r="AKW57" s="52"/>
      <c r="AKX57" s="52"/>
      <c r="AKY57" s="52"/>
      <c r="AKZ57" s="52"/>
      <c r="ALA57" s="52"/>
      <c r="ALB57" s="52"/>
      <c r="ALC57" s="52"/>
      <c r="ALD57" s="52"/>
      <c r="ALE57" s="52"/>
      <c r="ALF57" s="52"/>
      <c r="ALG57" s="52"/>
      <c r="ALH57" s="52"/>
      <c r="ALI57" s="52"/>
      <c r="ALJ57" s="52"/>
      <c r="ALK57" s="52"/>
      <c r="ALL57" s="52"/>
      <c r="ALM57" s="52"/>
      <c r="ALN57" s="52"/>
      <c r="ALO57" s="52"/>
      <c r="ALP57" s="52"/>
      <c r="ALQ57" s="52"/>
      <c r="ALR57" s="52"/>
      <c r="ALS57" s="52"/>
      <c r="ALT57" s="52"/>
      <c r="ALU57" s="52"/>
      <c r="ALV57" s="52"/>
      <c r="ALW57" s="52"/>
      <c r="ALX57" s="52"/>
      <c r="ALY57" s="52"/>
      <c r="ALZ57" s="52"/>
      <c r="AMA57" s="52"/>
      <c r="AMB57" s="52"/>
      <c r="AMC57" s="52"/>
      <c r="AMD57" s="52"/>
      <c r="AME57" s="52"/>
      <c r="AMF57" s="52"/>
      <c r="AMG57" s="52"/>
      <c r="AMH57" s="52"/>
      <c r="AMI57" s="52"/>
      <c r="AMJ57" s="52"/>
      <c r="AMK57" s="52"/>
    </row>
    <row r="58" spans="1:1025" ht="75.75" customHeight="1" x14ac:dyDescent="0.25">
      <c r="A58" s="32" t="s">
        <v>61</v>
      </c>
      <c r="B58" s="32" t="s">
        <v>62</v>
      </c>
      <c r="C58" s="32" t="s">
        <v>63</v>
      </c>
      <c r="D58" s="22" t="s">
        <v>100</v>
      </c>
      <c r="E58" s="49" t="s">
        <v>199</v>
      </c>
      <c r="F58" s="102" t="s">
        <v>102</v>
      </c>
      <c r="G58" s="19">
        <f t="shared" si="9"/>
        <v>1050000</v>
      </c>
      <c r="H58" s="24">
        <f>400000+200000+450000</f>
        <v>1050000</v>
      </c>
      <c r="I58" s="23">
        <v>0</v>
      </c>
      <c r="J58" s="24">
        <v>0</v>
      </c>
      <c r="K58" s="15"/>
    </row>
    <row r="59" spans="1:1025" ht="35.25" customHeight="1" x14ac:dyDescent="0.25">
      <c r="A59" s="123" t="s">
        <v>188</v>
      </c>
      <c r="B59" s="123" t="s">
        <v>189</v>
      </c>
      <c r="C59" s="124" t="s">
        <v>64</v>
      </c>
      <c r="D59" s="125" t="s">
        <v>190</v>
      </c>
      <c r="E59" s="80"/>
      <c r="F59" s="126"/>
      <c r="G59" s="127">
        <f>G63</f>
        <v>79785</v>
      </c>
      <c r="H59" s="127">
        <f t="shared" ref="H59:J59" si="12">H63</f>
        <v>0</v>
      </c>
      <c r="I59" s="127">
        <f t="shared" si="12"/>
        <v>79785</v>
      </c>
      <c r="J59" s="127">
        <f t="shared" si="12"/>
        <v>79785</v>
      </c>
      <c r="K59" s="15"/>
    </row>
    <row r="60" spans="1:1025" ht="27.75" customHeight="1" x14ac:dyDescent="0.25">
      <c r="A60" s="155" t="s">
        <v>78</v>
      </c>
      <c r="B60" s="155" t="s">
        <v>11</v>
      </c>
      <c r="C60" s="155" t="s">
        <v>12</v>
      </c>
      <c r="D60" s="155" t="s">
        <v>80</v>
      </c>
      <c r="E60" s="157" t="s">
        <v>81</v>
      </c>
      <c r="F60" s="154" t="s">
        <v>82</v>
      </c>
      <c r="G60" s="155" t="s">
        <v>1</v>
      </c>
      <c r="H60" s="155" t="s">
        <v>10</v>
      </c>
      <c r="I60" s="155" t="s">
        <v>2</v>
      </c>
      <c r="J60" s="155"/>
      <c r="K60" s="15"/>
    </row>
    <row r="61" spans="1:1025" ht="128.25" customHeight="1" x14ac:dyDescent="0.25">
      <c r="A61" s="155"/>
      <c r="B61" s="155"/>
      <c r="C61" s="155"/>
      <c r="D61" s="155"/>
      <c r="E61" s="157"/>
      <c r="F61" s="154"/>
      <c r="G61" s="155"/>
      <c r="H61" s="155"/>
      <c r="I61" s="16" t="s">
        <v>3</v>
      </c>
      <c r="J61" s="130" t="s">
        <v>13</v>
      </c>
      <c r="K61" s="15"/>
    </row>
    <row r="62" spans="1:1025" x14ac:dyDescent="0.25">
      <c r="A62" s="130" t="s">
        <v>4</v>
      </c>
      <c r="B62" s="130" t="s">
        <v>5</v>
      </c>
      <c r="C62" s="130" t="s">
        <v>6</v>
      </c>
      <c r="D62" s="130" t="s">
        <v>7</v>
      </c>
      <c r="E62" s="131" t="s">
        <v>8</v>
      </c>
      <c r="F62" s="129" t="s">
        <v>9</v>
      </c>
      <c r="G62" s="130" t="s">
        <v>83</v>
      </c>
      <c r="H62" s="130" t="s">
        <v>84</v>
      </c>
      <c r="I62" s="16" t="s">
        <v>85</v>
      </c>
      <c r="J62" s="17" t="s">
        <v>86</v>
      </c>
      <c r="K62" s="15"/>
    </row>
    <row r="63" spans="1:1025" ht="61.5" customHeight="1" x14ac:dyDescent="0.25">
      <c r="A63" s="82"/>
      <c r="B63" s="82"/>
      <c r="C63" s="82"/>
      <c r="D63" s="83"/>
      <c r="E63" s="83" t="str">
        <f>E17</f>
        <v>Програма розвитку охорони здоров’я   Білозірської сільської територіальної громади на 2021-2025 роки (зі змінами)</v>
      </c>
      <c r="F63" s="83" t="str">
        <f>F17</f>
        <v>рішення сільської ради від 22.12.2020 року № 4-23/VIII, зміни від 22.12.2021 № 25-18/VIII, 30.01.2023 №46-4/VIII, 28.02.2023 № 47-3/VIII</v>
      </c>
      <c r="G63" s="70">
        <f t="shared" ref="G63" si="13">H63+I63</f>
        <v>79785</v>
      </c>
      <c r="H63" s="81">
        <v>0</v>
      </c>
      <c r="I63" s="23">
        <v>79785</v>
      </c>
      <c r="J63" s="81">
        <f>I63</f>
        <v>79785</v>
      </c>
      <c r="K63" s="15"/>
    </row>
    <row r="64" spans="1:1025" ht="51.75" customHeight="1" x14ac:dyDescent="0.25">
      <c r="A64" s="25" t="s">
        <v>140</v>
      </c>
      <c r="B64" s="56">
        <v>7680</v>
      </c>
      <c r="C64" s="25" t="s">
        <v>64</v>
      </c>
      <c r="D64" s="22" t="s">
        <v>141</v>
      </c>
      <c r="E64" s="49" t="s">
        <v>142</v>
      </c>
      <c r="F64" s="102" t="s">
        <v>186</v>
      </c>
      <c r="G64" s="19">
        <f t="shared" si="9"/>
        <v>14500</v>
      </c>
      <c r="H64" s="24">
        <v>14500</v>
      </c>
      <c r="I64" s="23">
        <v>0</v>
      </c>
      <c r="J64" s="24">
        <v>0</v>
      </c>
      <c r="K64" s="15"/>
    </row>
    <row r="65" spans="1:1025" s="42" customFormat="1" ht="28.5" customHeight="1" x14ac:dyDescent="0.25">
      <c r="A65" s="4"/>
      <c r="B65" s="4">
        <v>8000</v>
      </c>
      <c r="C65" s="54"/>
      <c r="D65" s="18" t="s">
        <v>119</v>
      </c>
      <c r="E65" s="64"/>
      <c r="F65" s="103"/>
      <c r="G65" s="19">
        <f>G66+G68+G69+G71</f>
        <v>2979480</v>
      </c>
      <c r="H65" s="19">
        <f>H66+H68+H69+H71</f>
        <v>819880</v>
      </c>
      <c r="I65" s="19">
        <f>I66+I68+I69+I71</f>
        <v>2159600</v>
      </c>
      <c r="J65" s="19">
        <f>J66+J68+J69+J71</f>
        <v>2159600</v>
      </c>
      <c r="K65" s="29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  <c r="IU65" s="41"/>
      <c r="IV65" s="41"/>
      <c r="IW65" s="41"/>
      <c r="IX65" s="41"/>
      <c r="IY65" s="41"/>
      <c r="IZ65" s="41"/>
      <c r="JA65" s="41"/>
      <c r="JB65" s="41"/>
      <c r="JC65" s="41"/>
      <c r="JD65" s="41"/>
      <c r="JE65" s="41"/>
      <c r="JF65" s="41"/>
      <c r="JG65" s="41"/>
      <c r="JH65" s="41"/>
      <c r="JI65" s="41"/>
      <c r="JJ65" s="41"/>
      <c r="JK65" s="41"/>
      <c r="JL65" s="41"/>
      <c r="JM65" s="41"/>
      <c r="JN65" s="41"/>
      <c r="JO65" s="41"/>
      <c r="JP65" s="41"/>
      <c r="JQ65" s="41"/>
      <c r="JR65" s="41"/>
      <c r="JS65" s="41"/>
      <c r="JT65" s="41"/>
      <c r="JU65" s="41"/>
      <c r="JV65" s="41"/>
      <c r="JW65" s="41"/>
      <c r="JX65" s="41"/>
      <c r="JY65" s="41"/>
      <c r="JZ65" s="41"/>
      <c r="KA65" s="41"/>
      <c r="KB65" s="41"/>
      <c r="KC65" s="41"/>
      <c r="KD65" s="41"/>
      <c r="KE65" s="41"/>
      <c r="KF65" s="41"/>
      <c r="KG65" s="41"/>
      <c r="KH65" s="41"/>
      <c r="KI65" s="41"/>
      <c r="KJ65" s="41"/>
      <c r="KK65" s="41"/>
      <c r="KL65" s="41"/>
      <c r="KM65" s="41"/>
      <c r="KN65" s="41"/>
      <c r="KO65" s="41"/>
      <c r="KP65" s="41"/>
      <c r="KQ65" s="41"/>
      <c r="KR65" s="41"/>
      <c r="KS65" s="41"/>
      <c r="KT65" s="41"/>
      <c r="KU65" s="41"/>
      <c r="KV65" s="41"/>
      <c r="KW65" s="41"/>
      <c r="KX65" s="41"/>
      <c r="KY65" s="41"/>
      <c r="KZ65" s="41"/>
      <c r="LA65" s="41"/>
      <c r="LB65" s="41"/>
      <c r="LC65" s="41"/>
      <c r="LD65" s="41"/>
      <c r="LE65" s="41"/>
      <c r="LF65" s="41"/>
      <c r="LG65" s="41"/>
      <c r="LH65" s="41"/>
      <c r="LI65" s="41"/>
      <c r="LJ65" s="41"/>
      <c r="LK65" s="41"/>
      <c r="LL65" s="41"/>
      <c r="LM65" s="41"/>
      <c r="LN65" s="41"/>
      <c r="LO65" s="41"/>
      <c r="LP65" s="41"/>
      <c r="LQ65" s="41"/>
      <c r="LR65" s="41"/>
      <c r="LS65" s="41"/>
      <c r="LT65" s="41"/>
      <c r="LU65" s="41"/>
      <c r="LV65" s="41"/>
      <c r="LW65" s="41"/>
      <c r="LX65" s="41"/>
      <c r="LY65" s="41"/>
      <c r="LZ65" s="41"/>
      <c r="MA65" s="41"/>
      <c r="MB65" s="41"/>
      <c r="MC65" s="41"/>
      <c r="MD65" s="41"/>
      <c r="ME65" s="41"/>
      <c r="MF65" s="41"/>
      <c r="MG65" s="41"/>
      <c r="MH65" s="41"/>
      <c r="MI65" s="41"/>
      <c r="MJ65" s="41"/>
      <c r="MK65" s="41"/>
      <c r="ML65" s="41"/>
      <c r="MM65" s="41"/>
      <c r="MN65" s="41"/>
      <c r="MO65" s="41"/>
      <c r="MP65" s="41"/>
      <c r="MQ65" s="41"/>
      <c r="MR65" s="41"/>
      <c r="MS65" s="41"/>
      <c r="MT65" s="41"/>
      <c r="MU65" s="41"/>
      <c r="MV65" s="41"/>
      <c r="MW65" s="41"/>
      <c r="MX65" s="41"/>
      <c r="MY65" s="41"/>
      <c r="MZ65" s="41"/>
      <c r="NA65" s="41"/>
      <c r="NB65" s="41"/>
      <c r="NC65" s="41"/>
      <c r="ND65" s="41"/>
      <c r="NE65" s="41"/>
      <c r="NF65" s="41"/>
      <c r="NG65" s="41"/>
      <c r="NH65" s="41"/>
      <c r="NI65" s="41"/>
      <c r="NJ65" s="41"/>
      <c r="NK65" s="41"/>
      <c r="NL65" s="41"/>
      <c r="NM65" s="41"/>
      <c r="NN65" s="41"/>
      <c r="NO65" s="41"/>
      <c r="NP65" s="41"/>
      <c r="NQ65" s="41"/>
      <c r="NR65" s="41"/>
      <c r="NS65" s="41"/>
      <c r="NT65" s="41"/>
      <c r="NU65" s="41"/>
      <c r="NV65" s="41"/>
      <c r="NW65" s="41"/>
      <c r="NX65" s="41"/>
      <c r="NY65" s="41"/>
      <c r="NZ65" s="41"/>
      <c r="OA65" s="41"/>
      <c r="OB65" s="41"/>
      <c r="OC65" s="41"/>
      <c r="OD65" s="41"/>
      <c r="OE65" s="41"/>
      <c r="OF65" s="41"/>
      <c r="OG65" s="41"/>
      <c r="OH65" s="41"/>
      <c r="OI65" s="41"/>
      <c r="OJ65" s="41"/>
      <c r="OK65" s="41"/>
      <c r="OL65" s="41"/>
      <c r="OM65" s="41"/>
      <c r="ON65" s="41"/>
      <c r="OO65" s="41"/>
      <c r="OP65" s="41"/>
      <c r="OQ65" s="41"/>
      <c r="OR65" s="41"/>
      <c r="OS65" s="41"/>
      <c r="OT65" s="41"/>
      <c r="OU65" s="41"/>
      <c r="OV65" s="41"/>
      <c r="OW65" s="41"/>
      <c r="OX65" s="41"/>
      <c r="OY65" s="41"/>
      <c r="OZ65" s="41"/>
      <c r="PA65" s="41"/>
      <c r="PB65" s="41"/>
      <c r="PC65" s="41"/>
      <c r="PD65" s="41"/>
      <c r="PE65" s="41"/>
      <c r="PF65" s="41"/>
      <c r="PG65" s="41"/>
      <c r="PH65" s="41"/>
      <c r="PI65" s="41"/>
      <c r="PJ65" s="41"/>
      <c r="PK65" s="41"/>
      <c r="PL65" s="41"/>
      <c r="PM65" s="41"/>
      <c r="PN65" s="41"/>
      <c r="PO65" s="41"/>
      <c r="PP65" s="41"/>
      <c r="PQ65" s="41"/>
      <c r="PR65" s="41"/>
      <c r="PS65" s="41"/>
      <c r="PT65" s="41"/>
      <c r="PU65" s="41"/>
      <c r="PV65" s="41"/>
      <c r="PW65" s="41"/>
      <c r="PX65" s="41"/>
      <c r="PY65" s="41"/>
      <c r="PZ65" s="41"/>
      <c r="QA65" s="41"/>
      <c r="QB65" s="41"/>
      <c r="QC65" s="41"/>
      <c r="QD65" s="41"/>
      <c r="QE65" s="41"/>
      <c r="QF65" s="41"/>
      <c r="QG65" s="41"/>
      <c r="QH65" s="41"/>
      <c r="QI65" s="41"/>
      <c r="QJ65" s="41"/>
      <c r="QK65" s="41"/>
      <c r="QL65" s="41"/>
      <c r="QM65" s="41"/>
      <c r="QN65" s="41"/>
      <c r="QO65" s="41"/>
      <c r="QP65" s="41"/>
      <c r="QQ65" s="41"/>
      <c r="QR65" s="41"/>
      <c r="QS65" s="41"/>
      <c r="QT65" s="41"/>
      <c r="QU65" s="41"/>
      <c r="QV65" s="41"/>
      <c r="QW65" s="41"/>
      <c r="QX65" s="41"/>
      <c r="QY65" s="41"/>
      <c r="QZ65" s="41"/>
      <c r="RA65" s="41"/>
      <c r="RB65" s="41"/>
      <c r="RC65" s="41"/>
      <c r="RD65" s="41"/>
      <c r="RE65" s="41"/>
      <c r="RF65" s="41"/>
      <c r="RG65" s="41"/>
      <c r="RH65" s="41"/>
      <c r="RI65" s="41"/>
      <c r="RJ65" s="41"/>
      <c r="RK65" s="41"/>
      <c r="RL65" s="41"/>
      <c r="RM65" s="41"/>
      <c r="RN65" s="41"/>
      <c r="RO65" s="41"/>
      <c r="RP65" s="41"/>
      <c r="RQ65" s="41"/>
      <c r="RR65" s="41"/>
      <c r="RS65" s="41"/>
      <c r="RT65" s="41"/>
      <c r="RU65" s="41"/>
      <c r="RV65" s="41"/>
      <c r="RW65" s="41"/>
      <c r="RX65" s="41"/>
      <c r="RY65" s="41"/>
      <c r="RZ65" s="41"/>
      <c r="SA65" s="41"/>
      <c r="SB65" s="41"/>
      <c r="SC65" s="41"/>
      <c r="SD65" s="41"/>
      <c r="SE65" s="41"/>
      <c r="SF65" s="41"/>
      <c r="SG65" s="41"/>
      <c r="SH65" s="41"/>
      <c r="SI65" s="41"/>
      <c r="SJ65" s="41"/>
      <c r="SK65" s="41"/>
      <c r="SL65" s="41"/>
      <c r="SM65" s="41"/>
      <c r="SN65" s="41"/>
      <c r="SO65" s="41"/>
      <c r="SP65" s="41"/>
      <c r="SQ65" s="41"/>
      <c r="SR65" s="41"/>
      <c r="SS65" s="41"/>
      <c r="ST65" s="41"/>
      <c r="SU65" s="41"/>
      <c r="SV65" s="41"/>
      <c r="SW65" s="41"/>
      <c r="SX65" s="41"/>
      <c r="SY65" s="41"/>
      <c r="SZ65" s="41"/>
      <c r="TA65" s="41"/>
      <c r="TB65" s="41"/>
      <c r="TC65" s="41"/>
      <c r="TD65" s="41"/>
      <c r="TE65" s="41"/>
      <c r="TF65" s="41"/>
      <c r="TG65" s="41"/>
      <c r="TH65" s="41"/>
      <c r="TI65" s="41"/>
      <c r="TJ65" s="41"/>
      <c r="TK65" s="41"/>
      <c r="TL65" s="41"/>
      <c r="TM65" s="41"/>
      <c r="TN65" s="41"/>
      <c r="TO65" s="41"/>
      <c r="TP65" s="41"/>
      <c r="TQ65" s="41"/>
      <c r="TR65" s="41"/>
      <c r="TS65" s="41"/>
      <c r="TT65" s="41"/>
      <c r="TU65" s="41"/>
      <c r="TV65" s="41"/>
      <c r="TW65" s="41"/>
      <c r="TX65" s="41"/>
      <c r="TY65" s="41"/>
      <c r="TZ65" s="41"/>
      <c r="UA65" s="41"/>
      <c r="UB65" s="41"/>
      <c r="UC65" s="41"/>
      <c r="UD65" s="41"/>
      <c r="UE65" s="41"/>
      <c r="UF65" s="41"/>
      <c r="UG65" s="41"/>
      <c r="UH65" s="41"/>
      <c r="UI65" s="41"/>
      <c r="UJ65" s="41"/>
      <c r="UK65" s="41"/>
      <c r="UL65" s="41"/>
      <c r="UM65" s="41"/>
      <c r="UN65" s="41"/>
      <c r="UO65" s="41"/>
      <c r="UP65" s="41"/>
      <c r="UQ65" s="41"/>
      <c r="UR65" s="41"/>
      <c r="US65" s="41"/>
      <c r="UT65" s="41"/>
      <c r="UU65" s="41"/>
      <c r="UV65" s="41"/>
      <c r="UW65" s="41"/>
      <c r="UX65" s="41"/>
      <c r="UY65" s="41"/>
      <c r="UZ65" s="41"/>
      <c r="VA65" s="41"/>
      <c r="VB65" s="41"/>
      <c r="VC65" s="41"/>
      <c r="VD65" s="41"/>
      <c r="VE65" s="41"/>
      <c r="VF65" s="41"/>
      <c r="VG65" s="41"/>
      <c r="VH65" s="41"/>
      <c r="VI65" s="41"/>
      <c r="VJ65" s="41"/>
      <c r="VK65" s="41"/>
      <c r="VL65" s="41"/>
      <c r="VM65" s="41"/>
      <c r="VN65" s="41"/>
      <c r="VO65" s="41"/>
      <c r="VP65" s="41"/>
      <c r="VQ65" s="41"/>
      <c r="VR65" s="41"/>
      <c r="VS65" s="41"/>
      <c r="VT65" s="41"/>
      <c r="VU65" s="41"/>
      <c r="VV65" s="41"/>
      <c r="VW65" s="41"/>
      <c r="VX65" s="41"/>
      <c r="VY65" s="41"/>
      <c r="VZ65" s="41"/>
      <c r="WA65" s="41"/>
      <c r="WB65" s="41"/>
      <c r="WC65" s="41"/>
      <c r="WD65" s="41"/>
      <c r="WE65" s="41"/>
      <c r="WF65" s="41"/>
      <c r="WG65" s="41"/>
      <c r="WH65" s="41"/>
      <c r="WI65" s="41"/>
      <c r="WJ65" s="41"/>
      <c r="WK65" s="41"/>
      <c r="WL65" s="41"/>
      <c r="WM65" s="41"/>
      <c r="WN65" s="41"/>
      <c r="WO65" s="41"/>
      <c r="WP65" s="41"/>
      <c r="WQ65" s="41"/>
      <c r="WR65" s="41"/>
      <c r="WS65" s="41"/>
      <c r="WT65" s="41"/>
      <c r="WU65" s="41"/>
      <c r="WV65" s="41"/>
      <c r="WW65" s="41"/>
      <c r="WX65" s="41"/>
      <c r="WY65" s="41"/>
      <c r="WZ65" s="41"/>
      <c r="XA65" s="41"/>
      <c r="XB65" s="41"/>
      <c r="XC65" s="41"/>
      <c r="XD65" s="41"/>
      <c r="XE65" s="41"/>
      <c r="XF65" s="41"/>
      <c r="XG65" s="41"/>
      <c r="XH65" s="41"/>
      <c r="XI65" s="41"/>
      <c r="XJ65" s="41"/>
      <c r="XK65" s="41"/>
      <c r="XL65" s="41"/>
      <c r="XM65" s="41"/>
      <c r="XN65" s="41"/>
      <c r="XO65" s="41"/>
      <c r="XP65" s="41"/>
      <c r="XQ65" s="41"/>
      <c r="XR65" s="41"/>
      <c r="XS65" s="41"/>
      <c r="XT65" s="41"/>
      <c r="XU65" s="41"/>
      <c r="XV65" s="41"/>
      <c r="XW65" s="41"/>
      <c r="XX65" s="41"/>
      <c r="XY65" s="41"/>
      <c r="XZ65" s="41"/>
      <c r="YA65" s="41"/>
      <c r="YB65" s="41"/>
      <c r="YC65" s="41"/>
      <c r="YD65" s="41"/>
      <c r="YE65" s="41"/>
      <c r="YF65" s="41"/>
      <c r="YG65" s="41"/>
      <c r="YH65" s="41"/>
      <c r="YI65" s="41"/>
      <c r="YJ65" s="41"/>
      <c r="YK65" s="41"/>
      <c r="YL65" s="41"/>
      <c r="YM65" s="41"/>
      <c r="YN65" s="41"/>
      <c r="YO65" s="41"/>
      <c r="YP65" s="41"/>
      <c r="YQ65" s="41"/>
      <c r="YR65" s="41"/>
      <c r="YS65" s="41"/>
      <c r="YT65" s="41"/>
      <c r="YU65" s="41"/>
      <c r="YV65" s="41"/>
      <c r="YW65" s="41"/>
      <c r="YX65" s="41"/>
      <c r="YY65" s="41"/>
      <c r="YZ65" s="41"/>
      <c r="ZA65" s="41"/>
      <c r="ZB65" s="41"/>
      <c r="ZC65" s="41"/>
      <c r="ZD65" s="41"/>
      <c r="ZE65" s="41"/>
      <c r="ZF65" s="41"/>
      <c r="ZG65" s="41"/>
      <c r="ZH65" s="41"/>
      <c r="ZI65" s="41"/>
      <c r="ZJ65" s="41"/>
      <c r="ZK65" s="41"/>
      <c r="ZL65" s="41"/>
      <c r="ZM65" s="41"/>
      <c r="ZN65" s="41"/>
      <c r="ZO65" s="41"/>
      <c r="ZP65" s="41"/>
      <c r="ZQ65" s="41"/>
      <c r="ZR65" s="41"/>
      <c r="ZS65" s="41"/>
      <c r="ZT65" s="41"/>
      <c r="ZU65" s="41"/>
      <c r="ZV65" s="41"/>
      <c r="ZW65" s="41"/>
      <c r="ZX65" s="41"/>
      <c r="ZY65" s="41"/>
      <c r="ZZ65" s="41"/>
      <c r="AAA65" s="41"/>
      <c r="AAB65" s="41"/>
      <c r="AAC65" s="41"/>
      <c r="AAD65" s="41"/>
      <c r="AAE65" s="41"/>
      <c r="AAF65" s="41"/>
      <c r="AAG65" s="41"/>
      <c r="AAH65" s="41"/>
      <c r="AAI65" s="41"/>
      <c r="AAJ65" s="41"/>
      <c r="AAK65" s="41"/>
      <c r="AAL65" s="41"/>
      <c r="AAM65" s="41"/>
      <c r="AAN65" s="41"/>
      <c r="AAO65" s="41"/>
      <c r="AAP65" s="41"/>
      <c r="AAQ65" s="41"/>
      <c r="AAR65" s="41"/>
      <c r="AAS65" s="41"/>
      <c r="AAT65" s="41"/>
      <c r="AAU65" s="41"/>
      <c r="AAV65" s="41"/>
      <c r="AAW65" s="41"/>
      <c r="AAX65" s="41"/>
      <c r="AAY65" s="41"/>
      <c r="AAZ65" s="41"/>
      <c r="ABA65" s="41"/>
      <c r="ABB65" s="41"/>
      <c r="ABC65" s="41"/>
      <c r="ABD65" s="41"/>
      <c r="ABE65" s="41"/>
      <c r="ABF65" s="41"/>
      <c r="ABG65" s="41"/>
      <c r="ABH65" s="41"/>
      <c r="ABI65" s="41"/>
      <c r="ABJ65" s="41"/>
      <c r="ABK65" s="41"/>
      <c r="ABL65" s="41"/>
      <c r="ABM65" s="41"/>
      <c r="ABN65" s="41"/>
      <c r="ABO65" s="41"/>
      <c r="ABP65" s="41"/>
      <c r="ABQ65" s="41"/>
      <c r="ABR65" s="41"/>
      <c r="ABS65" s="41"/>
      <c r="ABT65" s="41"/>
      <c r="ABU65" s="41"/>
      <c r="ABV65" s="41"/>
      <c r="ABW65" s="41"/>
      <c r="ABX65" s="41"/>
      <c r="ABY65" s="41"/>
      <c r="ABZ65" s="41"/>
      <c r="ACA65" s="41"/>
      <c r="ACB65" s="41"/>
      <c r="ACC65" s="41"/>
      <c r="ACD65" s="41"/>
      <c r="ACE65" s="41"/>
      <c r="ACF65" s="41"/>
      <c r="ACG65" s="41"/>
      <c r="ACH65" s="41"/>
      <c r="ACI65" s="41"/>
      <c r="ACJ65" s="41"/>
      <c r="ACK65" s="41"/>
      <c r="ACL65" s="41"/>
      <c r="ACM65" s="41"/>
      <c r="ACN65" s="41"/>
      <c r="ACO65" s="41"/>
      <c r="ACP65" s="41"/>
      <c r="ACQ65" s="41"/>
      <c r="ACR65" s="41"/>
      <c r="ACS65" s="41"/>
      <c r="ACT65" s="41"/>
      <c r="ACU65" s="41"/>
      <c r="ACV65" s="41"/>
      <c r="ACW65" s="41"/>
      <c r="ACX65" s="41"/>
      <c r="ACY65" s="41"/>
      <c r="ACZ65" s="41"/>
      <c r="ADA65" s="41"/>
      <c r="ADB65" s="41"/>
      <c r="ADC65" s="41"/>
      <c r="ADD65" s="41"/>
      <c r="ADE65" s="41"/>
      <c r="ADF65" s="41"/>
      <c r="ADG65" s="41"/>
      <c r="ADH65" s="41"/>
      <c r="ADI65" s="41"/>
      <c r="ADJ65" s="41"/>
      <c r="ADK65" s="41"/>
      <c r="ADL65" s="41"/>
      <c r="ADM65" s="41"/>
      <c r="ADN65" s="41"/>
      <c r="ADO65" s="41"/>
      <c r="ADP65" s="41"/>
      <c r="ADQ65" s="41"/>
      <c r="ADR65" s="41"/>
      <c r="ADS65" s="41"/>
      <c r="ADT65" s="41"/>
      <c r="ADU65" s="41"/>
      <c r="ADV65" s="41"/>
      <c r="ADW65" s="41"/>
      <c r="ADX65" s="41"/>
      <c r="ADY65" s="41"/>
      <c r="ADZ65" s="41"/>
      <c r="AEA65" s="41"/>
      <c r="AEB65" s="41"/>
      <c r="AEC65" s="41"/>
      <c r="AED65" s="41"/>
      <c r="AEE65" s="41"/>
      <c r="AEF65" s="41"/>
      <c r="AEG65" s="41"/>
      <c r="AEH65" s="41"/>
      <c r="AEI65" s="41"/>
      <c r="AEJ65" s="41"/>
      <c r="AEK65" s="41"/>
      <c r="AEL65" s="41"/>
      <c r="AEM65" s="41"/>
      <c r="AEN65" s="41"/>
      <c r="AEO65" s="41"/>
      <c r="AEP65" s="41"/>
      <c r="AEQ65" s="41"/>
      <c r="AER65" s="41"/>
      <c r="AES65" s="41"/>
      <c r="AET65" s="41"/>
      <c r="AEU65" s="41"/>
      <c r="AEV65" s="41"/>
      <c r="AEW65" s="41"/>
      <c r="AEX65" s="41"/>
      <c r="AEY65" s="41"/>
      <c r="AEZ65" s="41"/>
      <c r="AFA65" s="41"/>
      <c r="AFB65" s="41"/>
      <c r="AFC65" s="41"/>
      <c r="AFD65" s="41"/>
      <c r="AFE65" s="41"/>
      <c r="AFF65" s="41"/>
      <c r="AFG65" s="41"/>
      <c r="AFH65" s="41"/>
      <c r="AFI65" s="41"/>
      <c r="AFJ65" s="41"/>
      <c r="AFK65" s="41"/>
      <c r="AFL65" s="41"/>
      <c r="AFM65" s="41"/>
      <c r="AFN65" s="41"/>
      <c r="AFO65" s="41"/>
      <c r="AFP65" s="41"/>
      <c r="AFQ65" s="41"/>
      <c r="AFR65" s="41"/>
      <c r="AFS65" s="41"/>
      <c r="AFT65" s="41"/>
      <c r="AFU65" s="41"/>
      <c r="AFV65" s="41"/>
      <c r="AFW65" s="41"/>
      <c r="AFX65" s="41"/>
      <c r="AFY65" s="41"/>
      <c r="AFZ65" s="41"/>
      <c r="AGA65" s="41"/>
      <c r="AGB65" s="41"/>
      <c r="AGC65" s="41"/>
      <c r="AGD65" s="41"/>
      <c r="AGE65" s="41"/>
      <c r="AGF65" s="41"/>
      <c r="AGG65" s="41"/>
      <c r="AGH65" s="41"/>
      <c r="AGI65" s="41"/>
      <c r="AGJ65" s="41"/>
      <c r="AGK65" s="41"/>
      <c r="AGL65" s="41"/>
      <c r="AGM65" s="41"/>
      <c r="AGN65" s="41"/>
      <c r="AGO65" s="41"/>
      <c r="AGP65" s="41"/>
      <c r="AGQ65" s="41"/>
      <c r="AGR65" s="41"/>
      <c r="AGS65" s="41"/>
      <c r="AGT65" s="41"/>
      <c r="AGU65" s="41"/>
      <c r="AGV65" s="41"/>
      <c r="AGW65" s="41"/>
      <c r="AGX65" s="41"/>
      <c r="AGY65" s="41"/>
      <c r="AGZ65" s="41"/>
      <c r="AHA65" s="41"/>
      <c r="AHB65" s="41"/>
      <c r="AHC65" s="41"/>
      <c r="AHD65" s="41"/>
      <c r="AHE65" s="41"/>
      <c r="AHF65" s="41"/>
      <c r="AHG65" s="41"/>
      <c r="AHH65" s="41"/>
      <c r="AHI65" s="41"/>
      <c r="AHJ65" s="41"/>
      <c r="AHK65" s="41"/>
      <c r="AHL65" s="41"/>
      <c r="AHM65" s="41"/>
      <c r="AHN65" s="41"/>
      <c r="AHO65" s="41"/>
      <c r="AHP65" s="41"/>
      <c r="AHQ65" s="41"/>
      <c r="AHR65" s="41"/>
      <c r="AHS65" s="41"/>
      <c r="AHT65" s="41"/>
      <c r="AHU65" s="41"/>
      <c r="AHV65" s="41"/>
      <c r="AHW65" s="41"/>
      <c r="AHX65" s="41"/>
      <c r="AHY65" s="41"/>
      <c r="AHZ65" s="41"/>
      <c r="AIA65" s="41"/>
      <c r="AIB65" s="41"/>
      <c r="AIC65" s="41"/>
      <c r="AID65" s="41"/>
      <c r="AIE65" s="41"/>
      <c r="AIF65" s="41"/>
      <c r="AIG65" s="41"/>
      <c r="AIH65" s="41"/>
      <c r="AII65" s="41"/>
      <c r="AIJ65" s="41"/>
      <c r="AIK65" s="41"/>
      <c r="AIL65" s="41"/>
      <c r="AIM65" s="41"/>
      <c r="AIN65" s="41"/>
      <c r="AIO65" s="41"/>
      <c r="AIP65" s="41"/>
      <c r="AIQ65" s="41"/>
      <c r="AIR65" s="41"/>
      <c r="AIS65" s="41"/>
      <c r="AIT65" s="41"/>
      <c r="AIU65" s="41"/>
      <c r="AIV65" s="41"/>
      <c r="AIW65" s="41"/>
      <c r="AIX65" s="41"/>
      <c r="AIY65" s="41"/>
      <c r="AIZ65" s="41"/>
      <c r="AJA65" s="41"/>
      <c r="AJB65" s="41"/>
      <c r="AJC65" s="41"/>
      <c r="AJD65" s="41"/>
      <c r="AJE65" s="41"/>
      <c r="AJF65" s="41"/>
      <c r="AJG65" s="41"/>
      <c r="AJH65" s="41"/>
      <c r="AJI65" s="41"/>
      <c r="AJJ65" s="41"/>
      <c r="AJK65" s="41"/>
      <c r="AJL65" s="41"/>
      <c r="AJM65" s="41"/>
      <c r="AJN65" s="41"/>
      <c r="AJO65" s="41"/>
      <c r="AJP65" s="41"/>
      <c r="AJQ65" s="41"/>
      <c r="AJR65" s="41"/>
      <c r="AJS65" s="41"/>
      <c r="AJT65" s="41"/>
      <c r="AJU65" s="41"/>
      <c r="AJV65" s="41"/>
      <c r="AJW65" s="41"/>
      <c r="AJX65" s="41"/>
      <c r="AJY65" s="41"/>
      <c r="AJZ65" s="41"/>
      <c r="AKA65" s="41"/>
      <c r="AKB65" s="41"/>
      <c r="AKC65" s="41"/>
      <c r="AKD65" s="41"/>
      <c r="AKE65" s="41"/>
      <c r="AKF65" s="41"/>
      <c r="AKG65" s="41"/>
      <c r="AKH65" s="41"/>
      <c r="AKI65" s="41"/>
      <c r="AKJ65" s="41"/>
      <c r="AKK65" s="41"/>
      <c r="AKL65" s="41"/>
      <c r="AKM65" s="41"/>
      <c r="AKN65" s="41"/>
      <c r="AKO65" s="41"/>
      <c r="AKP65" s="41"/>
      <c r="AKQ65" s="41"/>
      <c r="AKR65" s="41"/>
      <c r="AKS65" s="41"/>
      <c r="AKT65" s="41"/>
      <c r="AKU65" s="41"/>
      <c r="AKV65" s="41"/>
      <c r="AKW65" s="41"/>
      <c r="AKX65" s="41"/>
      <c r="AKY65" s="41"/>
      <c r="AKZ65" s="41"/>
      <c r="ALA65" s="41"/>
      <c r="ALB65" s="41"/>
      <c r="ALC65" s="41"/>
      <c r="ALD65" s="41"/>
      <c r="ALE65" s="41"/>
      <c r="ALF65" s="41"/>
      <c r="ALG65" s="41"/>
      <c r="ALH65" s="41"/>
      <c r="ALI65" s="41"/>
      <c r="ALJ65" s="41"/>
      <c r="ALK65" s="41"/>
      <c r="ALL65" s="41"/>
      <c r="ALM65" s="41"/>
      <c r="ALN65" s="41"/>
      <c r="ALO65" s="41"/>
      <c r="ALP65" s="41"/>
      <c r="ALQ65" s="41"/>
      <c r="ALR65" s="41"/>
      <c r="ALS65" s="41"/>
      <c r="ALT65" s="41"/>
      <c r="ALU65" s="41"/>
      <c r="ALV65" s="41"/>
      <c r="ALW65" s="41"/>
      <c r="ALX65" s="41"/>
      <c r="ALY65" s="41"/>
      <c r="ALZ65" s="41"/>
      <c r="AMA65" s="41"/>
      <c r="AMB65" s="41"/>
      <c r="AMC65" s="41"/>
      <c r="AMD65" s="41"/>
      <c r="AME65" s="41"/>
      <c r="AMF65" s="41"/>
      <c r="AMG65" s="41"/>
      <c r="AMH65" s="41"/>
      <c r="AMI65" s="41"/>
      <c r="AMJ65" s="41"/>
      <c r="AMK65" s="41"/>
    </row>
    <row r="66" spans="1:1025" s="84" customFormat="1" ht="42" customHeight="1" x14ac:dyDescent="0.25">
      <c r="A66" s="118" t="s">
        <v>211</v>
      </c>
      <c r="B66" s="82">
        <v>8110</v>
      </c>
      <c r="C66" s="118" t="s">
        <v>122</v>
      </c>
      <c r="D66" s="83" t="s">
        <v>173</v>
      </c>
      <c r="E66" s="80"/>
      <c r="F66" s="110"/>
      <c r="G66" s="70">
        <f>G67</f>
        <v>400000</v>
      </c>
      <c r="H66" s="81">
        <f t="shared" ref="H66:J66" si="14">H67</f>
        <v>0</v>
      </c>
      <c r="I66" s="81">
        <f t="shared" si="14"/>
        <v>400000</v>
      </c>
      <c r="J66" s="81">
        <f t="shared" si="14"/>
        <v>400000</v>
      </c>
      <c r="K66" s="15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</row>
    <row r="67" spans="1:1025" s="42" customFormat="1" ht="66" customHeight="1" x14ac:dyDescent="0.25">
      <c r="A67" s="57"/>
      <c r="B67" s="57"/>
      <c r="C67" s="116"/>
      <c r="D67" s="117"/>
      <c r="E67" s="80" t="s">
        <v>174</v>
      </c>
      <c r="F67" s="110" t="s">
        <v>175</v>
      </c>
      <c r="G67" s="19">
        <f>H67+I67</f>
        <v>400000</v>
      </c>
      <c r="H67" s="24">
        <v>0</v>
      </c>
      <c r="I67" s="24">
        <f>750000-350000</f>
        <v>400000</v>
      </c>
      <c r="J67" s="24">
        <f>I67</f>
        <v>400000</v>
      </c>
      <c r="K67" s="15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  <c r="IV67" s="41"/>
      <c r="IW67" s="41"/>
      <c r="IX67" s="41"/>
      <c r="IY67" s="41"/>
      <c r="IZ67" s="41"/>
      <c r="JA67" s="41"/>
      <c r="JB67" s="41"/>
      <c r="JC67" s="41"/>
      <c r="JD67" s="41"/>
      <c r="JE67" s="41"/>
      <c r="JF67" s="41"/>
      <c r="JG67" s="41"/>
      <c r="JH67" s="41"/>
      <c r="JI67" s="41"/>
      <c r="JJ67" s="41"/>
      <c r="JK67" s="41"/>
      <c r="JL67" s="41"/>
      <c r="JM67" s="41"/>
      <c r="JN67" s="41"/>
      <c r="JO67" s="41"/>
      <c r="JP67" s="41"/>
      <c r="JQ67" s="41"/>
      <c r="JR67" s="41"/>
      <c r="JS67" s="41"/>
      <c r="JT67" s="41"/>
      <c r="JU67" s="41"/>
      <c r="JV67" s="41"/>
      <c r="JW67" s="41"/>
      <c r="JX67" s="41"/>
      <c r="JY67" s="41"/>
      <c r="JZ67" s="41"/>
      <c r="KA67" s="41"/>
      <c r="KB67" s="41"/>
      <c r="KC67" s="41"/>
      <c r="KD67" s="41"/>
      <c r="KE67" s="41"/>
      <c r="KF67" s="41"/>
      <c r="KG67" s="41"/>
      <c r="KH67" s="41"/>
      <c r="KI67" s="41"/>
      <c r="KJ67" s="41"/>
      <c r="KK67" s="41"/>
      <c r="KL67" s="41"/>
      <c r="KM67" s="41"/>
      <c r="KN67" s="41"/>
      <c r="KO67" s="41"/>
      <c r="KP67" s="41"/>
      <c r="KQ67" s="41"/>
      <c r="KR67" s="41"/>
      <c r="KS67" s="41"/>
      <c r="KT67" s="41"/>
      <c r="KU67" s="41"/>
      <c r="KV67" s="41"/>
      <c r="KW67" s="41"/>
      <c r="KX67" s="41"/>
      <c r="KY67" s="41"/>
      <c r="KZ67" s="41"/>
      <c r="LA67" s="41"/>
      <c r="LB67" s="41"/>
      <c r="LC67" s="41"/>
      <c r="LD67" s="41"/>
      <c r="LE67" s="41"/>
      <c r="LF67" s="41"/>
      <c r="LG67" s="41"/>
      <c r="LH67" s="41"/>
      <c r="LI67" s="41"/>
      <c r="LJ67" s="41"/>
      <c r="LK67" s="41"/>
      <c r="LL67" s="41"/>
      <c r="LM67" s="41"/>
      <c r="LN67" s="41"/>
      <c r="LO67" s="41"/>
      <c r="LP67" s="41"/>
      <c r="LQ67" s="41"/>
      <c r="LR67" s="41"/>
      <c r="LS67" s="41"/>
      <c r="LT67" s="41"/>
      <c r="LU67" s="41"/>
      <c r="LV67" s="41"/>
      <c r="LW67" s="41"/>
      <c r="LX67" s="41"/>
      <c r="LY67" s="41"/>
      <c r="LZ67" s="41"/>
      <c r="MA67" s="41"/>
      <c r="MB67" s="41"/>
      <c r="MC67" s="41"/>
      <c r="MD67" s="41"/>
      <c r="ME67" s="41"/>
      <c r="MF67" s="41"/>
      <c r="MG67" s="41"/>
      <c r="MH67" s="41"/>
      <c r="MI67" s="41"/>
      <c r="MJ67" s="41"/>
      <c r="MK67" s="41"/>
      <c r="ML67" s="41"/>
      <c r="MM67" s="41"/>
      <c r="MN67" s="41"/>
      <c r="MO67" s="41"/>
      <c r="MP67" s="41"/>
      <c r="MQ67" s="41"/>
      <c r="MR67" s="41"/>
      <c r="MS67" s="41"/>
      <c r="MT67" s="41"/>
      <c r="MU67" s="41"/>
      <c r="MV67" s="41"/>
      <c r="MW67" s="41"/>
      <c r="MX67" s="41"/>
      <c r="MY67" s="41"/>
      <c r="MZ67" s="41"/>
      <c r="NA67" s="41"/>
      <c r="NB67" s="41"/>
      <c r="NC67" s="41"/>
      <c r="ND67" s="41"/>
      <c r="NE67" s="41"/>
      <c r="NF67" s="41"/>
      <c r="NG67" s="41"/>
      <c r="NH67" s="41"/>
      <c r="NI67" s="41"/>
      <c r="NJ67" s="41"/>
      <c r="NK67" s="41"/>
      <c r="NL67" s="41"/>
      <c r="NM67" s="41"/>
      <c r="NN67" s="41"/>
      <c r="NO67" s="41"/>
      <c r="NP67" s="41"/>
      <c r="NQ67" s="41"/>
      <c r="NR67" s="41"/>
      <c r="NS67" s="41"/>
      <c r="NT67" s="41"/>
      <c r="NU67" s="41"/>
      <c r="NV67" s="41"/>
      <c r="NW67" s="41"/>
      <c r="NX67" s="41"/>
      <c r="NY67" s="41"/>
      <c r="NZ67" s="41"/>
      <c r="OA67" s="41"/>
      <c r="OB67" s="41"/>
      <c r="OC67" s="41"/>
      <c r="OD67" s="41"/>
      <c r="OE67" s="41"/>
      <c r="OF67" s="41"/>
      <c r="OG67" s="41"/>
      <c r="OH67" s="41"/>
      <c r="OI67" s="41"/>
      <c r="OJ67" s="41"/>
      <c r="OK67" s="41"/>
      <c r="OL67" s="41"/>
      <c r="OM67" s="41"/>
      <c r="ON67" s="41"/>
      <c r="OO67" s="41"/>
      <c r="OP67" s="41"/>
      <c r="OQ67" s="41"/>
      <c r="OR67" s="41"/>
      <c r="OS67" s="41"/>
      <c r="OT67" s="41"/>
      <c r="OU67" s="41"/>
      <c r="OV67" s="41"/>
      <c r="OW67" s="41"/>
      <c r="OX67" s="41"/>
      <c r="OY67" s="41"/>
      <c r="OZ67" s="41"/>
      <c r="PA67" s="41"/>
      <c r="PB67" s="41"/>
      <c r="PC67" s="41"/>
      <c r="PD67" s="41"/>
      <c r="PE67" s="41"/>
      <c r="PF67" s="41"/>
      <c r="PG67" s="41"/>
      <c r="PH67" s="41"/>
      <c r="PI67" s="41"/>
      <c r="PJ67" s="41"/>
      <c r="PK67" s="41"/>
      <c r="PL67" s="41"/>
      <c r="PM67" s="41"/>
      <c r="PN67" s="41"/>
      <c r="PO67" s="41"/>
      <c r="PP67" s="41"/>
      <c r="PQ67" s="41"/>
      <c r="PR67" s="41"/>
      <c r="PS67" s="41"/>
      <c r="PT67" s="41"/>
      <c r="PU67" s="41"/>
      <c r="PV67" s="41"/>
      <c r="PW67" s="41"/>
      <c r="PX67" s="41"/>
      <c r="PY67" s="41"/>
      <c r="PZ67" s="41"/>
      <c r="QA67" s="41"/>
      <c r="QB67" s="41"/>
      <c r="QC67" s="41"/>
      <c r="QD67" s="41"/>
      <c r="QE67" s="41"/>
      <c r="QF67" s="41"/>
      <c r="QG67" s="41"/>
      <c r="QH67" s="41"/>
      <c r="QI67" s="41"/>
      <c r="QJ67" s="41"/>
      <c r="QK67" s="41"/>
      <c r="QL67" s="41"/>
      <c r="QM67" s="41"/>
      <c r="QN67" s="41"/>
      <c r="QO67" s="41"/>
      <c r="QP67" s="41"/>
      <c r="QQ67" s="41"/>
      <c r="QR67" s="41"/>
      <c r="QS67" s="41"/>
      <c r="QT67" s="41"/>
      <c r="QU67" s="41"/>
      <c r="QV67" s="41"/>
      <c r="QW67" s="41"/>
      <c r="QX67" s="41"/>
      <c r="QY67" s="41"/>
      <c r="QZ67" s="41"/>
      <c r="RA67" s="41"/>
      <c r="RB67" s="41"/>
      <c r="RC67" s="41"/>
      <c r="RD67" s="41"/>
      <c r="RE67" s="41"/>
      <c r="RF67" s="41"/>
      <c r="RG67" s="41"/>
      <c r="RH67" s="41"/>
      <c r="RI67" s="41"/>
      <c r="RJ67" s="41"/>
      <c r="RK67" s="41"/>
      <c r="RL67" s="41"/>
      <c r="RM67" s="41"/>
      <c r="RN67" s="41"/>
      <c r="RO67" s="41"/>
      <c r="RP67" s="41"/>
      <c r="RQ67" s="41"/>
      <c r="RR67" s="41"/>
      <c r="RS67" s="41"/>
      <c r="RT67" s="41"/>
      <c r="RU67" s="41"/>
      <c r="RV67" s="41"/>
      <c r="RW67" s="41"/>
      <c r="RX67" s="41"/>
      <c r="RY67" s="41"/>
      <c r="RZ67" s="41"/>
      <c r="SA67" s="41"/>
      <c r="SB67" s="41"/>
      <c r="SC67" s="41"/>
      <c r="SD67" s="41"/>
      <c r="SE67" s="41"/>
      <c r="SF67" s="41"/>
      <c r="SG67" s="41"/>
      <c r="SH67" s="41"/>
      <c r="SI67" s="41"/>
      <c r="SJ67" s="41"/>
      <c r="SK67" s="41"/>
      <c r="SL67" s="41"/>
      <c r="SM67" s="41"/>
      <c r="SN67" s="41"/>
      <c r="SO67" s="41"/>
      <c r="SP67" s="41"/>
      <c r="SQ67" s="41"/>
      <c r="SR67" s="41"/>
      <c r="SS67" s="41"/>
      <c r="ST67" s="41"/>
      <c r="SU67" s="41"/>
      <c r="SV67" s="41"/>
      <c r="SW67" s="41"/>
      <c r="SX67" s="41"/>
      <c r="SY67" s="41"/>
      <c r="SZ67" s="41"/>
      <c r="TA67" s="41"/>
      <c r="TB67" s="41"/>
      <c r="TC67" s="41"/>
      <c r="TD67" s="41"/>
      <c r="TE67" s="41"/>
      <c r="TF67" s="41"/>
      <c r="TG67" s="41"/>
      <c r="TH67" s="41"/>
      <c r="TI67" s="41"/>
      <c r="TJ67" s="41"/>
      <c r="TK67" s="41"/>
      <c r="TL67" s="41"/>
      <c r="TM67" s="41"/>
      <c r="TN67" s="41"/>
      <c r="TO67" s="41"/>
      <c r="TP67" s="41"/>
      <c r="TQ67" s="41"/>
      <c r="TR67" s="41"/>
      <c r="TS67" s="41"/>
      <c r="TT67" s="41"/>
      <c r="TU67" s="41"/>
      <c r="TV67" s="41"/>
      <c r="TW67" s="41"/>
      <c r="TX67" s="41"/>
      <c r="TY67" s="41"/>
      <c r="TZ67" s="41"/>
      <c r="UA67" s="41"/>
      <c r="UB67" s="41"/>
      <c r="UC67" s="41"/>
      <c r="UD67" s="41"/>
      <c r="UE67" s="41"/>
      <c r="UF67" s="41"/>
      <c r="UG67" s="41"/>
      <c r="UH67" s="41"/>
      <c r="UI67" s="41"/>
      <c r="UJ67" s="41"/>
      <c r="UK67" s="41"/>
      <c r="UL67" s="41"/>
      <c r="UM67" s="41"/>
      <c r="UN67" s="41"/>
      <c r="UO67" s="41"/>
      <c r="UP67" s="41"/>
      <c r="UQ67" s="41"/>
      <c r="UR67" s="41"/>
      <c r="US67" s="41"/>
      <c r="UT67" s="41"/>
      <c r="UU67" s="41"/>
      <c r="UV67" s="41"/>
      <c r="UW67" s="41"/>
      <c r="UX67" s="41"/>
      <c r="UY67" s="41"/>
      <c r="UZ67" s="41"/>
      <c r="VA67" s="41"/>
      <c r="VB67" s="41"/>
      <c r="VC67" s="41"/>
      <c r="VD67" s="41"/>
      <c r="VE67" s="41"/>
      <c r="VF67" s="41"/>
      <c r="VG67" s="41"/>
      <c r="VH67" s="41"/>
      <c r="VI67" s="41"/>
      <c r="VJ67" s="41"/>
      <c r="VK67" s="41"/>
      <c r="VL67" s="41"/>
      <c r="VM67" s="41"/>
      <c r="VN67" s="41"/>
      <c r="VO67" s="41"/>
      <c r="VP67" s="41"/>
      <c r="VQ67" s="41"/>
      <c r="VR67" s="41"/>
      <c r="VS67" s="41"/>
      <c r="VT67" s="41"/>
      <c r="VU67" s="41"/>
      <c r="VV67" s="41"/>
      <c r="VW67" s="41"/>
      <c r="VX67" s="41"/>
      <c r="VY67" s="41"/>
      <c r="VZ67" s="41"/>
      <c r="WA67" s="41"/>
      <c r="WB67" s="41"/>
      <c r="WC67" s="41"/>
      <c r="WD67" s="41"/>
      <c r="WE67" s="41"/>
      <c r="WF67" s="41"/>
      <c r="WG67" s="41"/>
      <c r="WH67" s="41"/>
      <c r="WI67" s="41"/>
      <c r="WJ67" s="41"/>
      <c r="WK67" s="41"/>
      <c r="WL67" s="41"/>
      <c r="WM67" s="41"/>
      <c r="WN67" s="41"/>
      <c r="WO67" s="41"/>
      <c r="WP67" s="41"/>
      <c r="WQ67" s="41"/>
      <c r="WR67" s="41"/>
      <c r="WS67" s="41"/>
      <c r="WT67" s="41"/>
      <c r="WU67" s="41"/>
      <c r="WV67" s="41"/>
      <c r="WW67" s="41"/>
      <c r="WX67" s="41"/>
      <c r="WY67" s="41"/>
      <c r="WZ67" s="41"/>
      <c r="XA67" s="41"/>
      <c r="XB67" s="41"/>
      <c r="XC67" s="41"/>
      <c r="XD67" s="41"/>
      <c r="XE67" s="41"/>
      <c r="XF67" s="41"/>
      <c r="XG67" s="41"/>
      <c r="XH67" s="41"/>
      <c r="XI67" s="41"/>
      <c r="XJ67" s="41"/>
      <c r="XK67" s="41"/>
      <c r="XL67" s="41"/>
      <c r="XM67" s="41"/>
      <c r="XN67" s="41"/>
      <c r="XO67" s="41"/>
      <c r="XP67" s="41"/>
      <c r="XQ67" s="41"/>
      <c r="XR67" s="41"/>
      <c r="XS67" s="41"/>
      <c r="XT67" s="41"/>
      <c r="XU67" s="41"/>
      <c r="XV67" s="41"/>
      <c r="XW67" s="41"/>
      <c r="XX67" s="41"/>
      <c r="XY67" s="41"/>
      <c r="XZ67" s="41"/>
      <c r="YA67" s="41"/>
      <c r="YB67" s="41"/>
      <c r="YC67" s="41"/>
      <c r="YD67" s="41"/>
      <c r="YE67" s="41"/>
      <c r="YF67" s="41"/>
      <c r="YG67" s="41"/>
      <c r="YH67" s="41"/>
      <c r="YI67" s="41"/>
      <c r="YJ67" s="41"/>
      <c r="YK67" s="41"/>
      <c r="YL67" s="41"/>
      <c r="YM67" s="41"/>
      <c r="YN67" s="41"/>
      <c r="YO67" s="41"/>
      <c r="YP67" s="41"/>
      <c r="YQ67" s="41"/>
      <c r="YR67" s="41"/>
      <c r="YS67" s="41"/>
      <c r="YT67" s="41"/>
      <c r="YU67" s="41"/>
      <c r="YV67" s="41"/>
      <c r="YW67" s="41"/>
      <c r="YX67" s="41"/>
      <c r="YY67" s="41"/>
      <c r="YZ67" s="41"/>
      <c r="ZA67" s="41"/>
      <c r="ZB67" s="41"/>
      <c r="ZC67" s="41"/>
      <c r="ZD67" s="41"/>
      <c r="ZE67" s="41"/>
      <c r="ZF67" s="41"/>
      <c r="ZG67" s="41"/>
      <c r="ZH67" s="41"/>
      <c r="ZI67" s="41"/>
      <c r="ZJ67" s="41"/>
      <c r="ZK67" s="41"/>
      <c r="ZL67" s="41"/>
      <c r="ZM67" s="41"/>
      <c r="ZN67" s="41"/>
      <c r="ZO67" s="41"/>
      <c r="ZP67" s="41"/>
      <c r="ZQ67" s="41"/>
      <c r="ZR67" s="41"/>
      <c r="ZS67" s="41"/>
      <c r="ZT67" s="41"/>
      <c r="ZU67" s="41"/>
      <c r="ZV67" s="41"/>
      <c r="ZW67" s="41"/>
      <c r="ZX67" s="41"/>
      <c r="ZY67" s="41"/>
      <c r="ZZ67" s="41"/>
      <c r="AAA67" s="41"/>
      <c r="AAB67" s="41"/>
      <c r="AAC67" s="41"/>
      <c r="AAD67" s="41"/>
      <c r="AAE67" s="41"/>
      <c r="AAF67" s="41"/>
      <c r="AAG67" s="41"/>
      <c r="AAH67" s="41"/>
      <c r="AAI67" s="41"/>
      <c r="AAJ67" s="41"/>
      <c r="AAK67" s="41"/>
      <c r="AAL67" s="41"/>
      <c r="AAM67" s="41"/>
      <c r="AAN67" s="41"/>
      <c r="AAO67" s="41"/>
      <c r="AAP67" s="41"/>
      <c r="AAQ67" s="41"/>
      <c r="AAR67" s="41"/>
      <c r="AAS67" s="41"/>
      <c r="AAT67" s="41"/>
      <c r="AAU67" s="41"/>
      <c r="AAV67" s="41"/>
      <c r="AAW67" s="41"/>
      <c r="AAX67" s="41"/>
      <c r="AAY67" s="41"/>
      <c r="AAZ67" s="41"/>
      <c r="ABA67" s="41"/>
      <c r="ABB67" s="41"/>
      <c r="ABC67" s="41"/>
      <c r="ABD67" s="41"/>
      <c r="ABE67" s="41"/>
      <c r="ABF67" s="41"/>
      <c r="ABG67" s="41"/>
      <c r="ABH67" s="41"/>
      <c r="ABI67" s="41"/>
      <c r="ABJ67" s="41"/>
      <c r="ABK67" s="41"/>
      <c r="ABL67" s="41"/>
      <c r="ABM67" s="41"/>
      <c r="ABN67" s="41"/>
      <c r="ABO67" s="41"/>
      <c r="ABP67" s="41"/>
      <c r="ABQ67" s="41"/>
      <c r="ABR67" s="41"/>
      <c r="ABS67" s="41"/>
      <c r="ABT67" s="41"/>
      <c r="ABU67" s="41"/>
      <c r="ABV67" s="41"/>
      <c r="ABW67" s="41"/>
      <c r="ABX67" s="41"/>
      <c r="ABY67" s="41"/>
      <c r="ABZ67" s="41"/>
      <c r="ACA67" s="41"/>
      <c r="ACB67" s="41"/>
      <c r="ACC67" s="41"/>
      <c r="ACD67" s="41"/>
      <c r="ACE67" s="41"/>
      <c r="ACF67" s="41"/>
      <c r="ACG67" s="41"/>
      <c r="ACH67" s="41"/>
      <c r="ACI67" s="41"/>
      <c r="ACJ67" s="41"/>
      <c r="ACK67" s="41"/>
      <c r="ACL67" s="41"/>
      <c r="ACM67" s="41"/>
      <c r="ACN67" s="41"/>
      <c r="ACO67" s="41"/>
      <c r="ACP67" s="41"/>
      <c r="ACQ67" s="41"/>
      <c r="ACR67" s="41"/>
      <c r="ACS67" s="41"/>
      <c r="ACT67" s="41"/>
      <c r="ACU67" s="41"/>
      <c r="ACV67" s="41"/>
      <c r="ACW67" s="41"/>
      <c r="ACX67" s="41"/>
      <c r="ACY67" s="41"/>
      <c r="ACZ67" s="41"/>
      <c r="ADA67" s="41"/>
      <c r="ADB67" s="41"/>
      <c r="ADC67" s="41"/>
      <c r="ADD67" s="41"/>
      <c r="ADE67" s="41"/>
      <c r="ADF67" s="41"/>
      <c r="ADG67" s="41"/>
      <c r="ADH67" s="41"/>
      <c r="ADI67" s="41"/>
      <c r="ADJ67" s="41"/>
      <c r="ADK67" s="41"/>
      <c r="ADL67" s="41"/>
      <c r="ADM67" s="41"/>
      <c r="ADN67" s="41"/>
      <c r="ADO67" s="41"/>
      <c r="ADP67" s="41"/>
      <c r="ADQ67" s="41"/>
      <c r="ADR67" s="41"/>
      <c r="ADS67" s="41"/>
      <c r="ADT67" s="41"/>
      <c r="ADU67" s="41"/>
      <c r="ADV67" s="41"/>
      <c r="ADW67" s="41"/>
      <c r="ADX67" s="41"/>
      <c r="ADY67" s="41"/>
      <c r="ADZ67" s="41"/>
      <c r="AEA67" s="41"/>
      <c r="AEB67" s="41"/>
      <c r="AEC67" s="41"/>
      <c r="AED67" s="41"/>
      <c r="AEE67" s="41"/>
      <c r="AEF67" s="41"/>
      <c r="AEG67" s="41"/>
      <c r="AEH67" s="41"/>
      <c r="AEI67" s="41"/>
      <c r="AEJ67" s="41"/>
      <c r="AEK67" s="41"/>
      <c r="AEL67" s="41"/>
      <c r="AEM67" s="41"/>
      <c r="AEN67" s="41"/>
      <c r="AEO67" s="41"/>
      <c r="AEP67" s="41"/>
      <c r="AEQ67" s="41"/>
      <c r="AER67" s="41"/>
      <c r="AES67" s="41"/>
      <c r="AET67" s="41"/>
      <c r="AEU67" s="41"/>
      <c r="AEV67" s="41"/>
      <c r="AEW67" s="41"/>
      <c r="AEX67" s="41"/>
      <c r="AEY67" s="41"/>
      <c r="AEZ67" s="41"/>
      <c r="AFA67" s="41"/>
      <c r="AFB67" s="41"/>
      <c r="AFC67" s="41"/>
      <c r="AFD67" s="41"/>
      <c r="AFE67" s="41"/>
      <c r="AFF67" s="41"/>
      <c r="AFG67" s="41"/>
      <c r="AFH67" s="41"/>
      <c r="AFI67" s="41"/>
      <c r="AFJ67" s="41"/>
      <c r="AFK67" s="41"/>
      <c r="AFL67" s="41"/>
      <c r="AFM67" s="41"/>
      <c r="AFN67" s="41"/>
      <c r="AFO67" s="41"/>
      <c r="AFP67" s="41"/>
      <c r="AFQ67" s="41"/>
      <c r="AFR67" s="41"/>
      <c r="AFS67" s="41"/>
      <c r="AFT67" s="41"/>
      <c r="AFU67" s="41"/>
      <c r="AFV67" s="41"/>
      <c r="AFW67" s="41"/>
      <c r="AFX67" s="41"/>
      <c r="AFY67" s="41"/>
      <c r="AFZ67" s="41"/>
      <c r="AGA67" s="41"/>
      <c r="AGB67" s="41"/>
      <c r="AGC67" s="41"/>
      <c r="AGD67" s="41"/>
      <c r="AGE67" s="41"/>
      <c r="AGF67" s="41"/>
      <c r="AGG67" s="41"/>
      <c r="AGH67" s="41"/>
      <c r="AGI67" s="41"/>
      <c r="AGJ67" s="41"/>
      <c r="AGK67" s="41"/>
      <c r="AGL67" s="41"/>
      <c r="AGM67" s="41"/>
      <c r="AGN67" s="41"/>
      <c r="AGO67" s="41"/>
      <c r="AGP67" s="41"/>
      <c r="AGQ67" s="41"/>
      <c r="AGR67" s="41"/>
      <c r="AGS67" s="41"/>
      <c r="AGT67" s="41"/>
      <c r="AGU67" s="41"/>
      <c r="AGV67" s="41"/>
      <c r="AGW67" s="41"/>
      <c r="AGX67" s="41"/>
      <c r="AGY67" s="41"/>
      <c r="AGZ67" s="41"/>
      <c r="AHA67" s="41"/>
      <c r="AHB67" s="41"/>
      <c r="AHC67" s="41"/>
      <c r="AHD67" s="41"/>
      <c r="AHE67" s="41"/>
      <c r="AHF67" s="41"/>
      <c r="AHG67" s="41"/>
      <c r="AHH67" s="41"/>
      <c r="AHI67" s="41"/>
      <c r="AHJ67" s="41"/>
      <c r="AHK67" s="41"/>
      <c r="AHL67" s="41"/>
      <c r="AHM67" s="41"/>
      <c r="AHN67" s="41"/>
      <c r="AHO67" s="41"/>
      <c r="AHP67" s="41"/>
      <c r="AHQ67" s="41"/>
      <c r="AHR67" s="41"/>
      <c r="AHS67" s="41"/>
      <c r="AHT67" s="41"/>
      <c r="AHU67" s="41"/>
      <c r="AHV67" s="41"/>
      <c r="AHW67" s="41"/>
      <c r="AHX67" s="41"/>
      <c r="AHY67" s="41"/>
      <c r="AHZ67" s="41"/>
      <c r="AIA67" s="41"/>
      <c r="AIB67" s="41"/>
      <c r="AIC67" s="41"/>
      <c r="AID67" s="41"/>
      <c r="AIE67" s="41"/>
      <c r="AIF67" s="41"/>
      <c r="AIG67" s="41"/>
      <c r="AIH67" s="41"/>
      <c r="AII67" s="41"/>
      <c r="AIJ67" s="41"/>
      <c r="AIK67" s="41"/>
      <c r="AIL67" s="41"/>
      <c r="AIM67" s="41"/>
      <c r="AIN67" s="41"/>
      <c r="AIO67" s="41"/>
      <c r="AIP67" s="41"/>
      <c r="AIQ67" s="41"/>
      <c r="AIR67" s="41"/>
      <c r="AIS67" s="41"/>
      <c r="AIT67" s="41"/>
      <c r="AIU67" s="41"/>
      <c r="AIV67" s="41"/>
      <c r="AIW67" s="41"/>
      <c r="AIX67" s="41"/>
      <c r="AIY67" s="41"/>
      <c r="AIZ67" s="41"/>
      <c r="AJA67" s="41"/>
      <c r="AJB67" s="41"/>
      <c r="AJC67" s="41"/>
      <c r="AJD67" s="41"/>
      <c r="AJE67" s="41"/>
      <c r="AJF67" s="41"/>
      <c r="AJG67" s="41"/>
      <c r="AJH67" s="41"/>
      <c r="AJI67" s="41"/>
      <c r="AJJ67" s="41"/>
      <c r="AJK67" s="41"/>
      <c r="AJL67" s="41"/>
      <c r="AJM67" s="41"/>
      <c r="AJN67" s="41"/>
      <c r="AJO67" s="41"/>
      <c r="AJP67" s="41"/>
      <c r="AJQ67" s="41"/>
      <c r="AJR67" s="41"/>
      <c r="AJS67" s="41"/>
      <c r="AJT67" s="41"/>
      <c r="AJU67" s="41"/>
      <c r="AJV67" s="41"/>
      <c r="AJW67" s="41"/>
      <c r="AJX67" s="41"/>
      <c r="AJY67" s="41"/>
      <c r="AJZ67" s="41"/>
      <c r="AKA67" s="41"/>
      <c r="AKB67" s="41"/>
      <c r="AKC67" s="41"/>
      <c r="AKD67" s="41"/>
      <c r="AKE67" s="41"/>
      <c r="AKF67" s="41"/>
      <c r="AKG67" s="41"/>
      <c r="AKH67" s="41"/>
      <c r="AKI67" s="41"/>
      <c r="AKJ67" s="41"/>
      <c r="AKK67" s="41"/>
      <c r="AKL67" s="41"/>
      <c r="AKM67" s="41"/>
      <c r="AKN67" s="41"/>
      <c r="AKO67" s="41"/>
      <c r="AKP67" s="41"/>
      <c r="AKQ67" s="41"/>
      <c r="AKR67" s="41"/>
      <c r="AKS67" s="41"/>
      <c r="AKT67" s="41"/>
      <c r="AKU67" s="41"/>
      <c r="AKV67" s="41"/>
      <c r="AKW67" s="41"/>
      <c r="AKX67" s="41"/>
      <c r="AKY67" s="41"/>
      <c r="AKZ67" s="41"/>
      <c r="ALA67" s="41"/>
      <c r="ALB67" s="41"/>
      <c r="ALC67" s="41"/>
      <c r="ALD67" s="41"/>
      <c r="ALE67" s="41"/>
      <c r="ALF67" s="41"/>
      <c r="ALG67" s="41"/>
      <c r="ALH67" s="41"/>
      <c r="ALI67" s="41"/>
      <c r="ALJ67" s="41"/>
      <c r="ALK67" s="41"/>
      <c r="ALL67" s="41"/>
      <c r="ALM67" s="41"/>
      <c r="ALN67" s="41"/>
      <c r="ALO67" s="41"/>
      <c r="ALP67" s="41"/>
      <c r="ALQ67" s="41"/>
      <c r="ALR67" s="41"/>
      <c r="ALS67" s="41"/>
      <c r="ALT67" s="41"/>
      <c r="ALU67" s="41"/>
      <c r="ALV67" s="41"/>
      <c r="ALW67" s="41"/>
      <c r="ALX67" s="41"/>
      <c r="ALY67" s="41"/>
      <c r="ALZ67" s="41"/>
      <c r="AMA67" s="41"/>
      <c r="AMB67" s="41"/>
      <c r="AMC67" s="41"/>
      <c r="AMD67" s="41"/>
      <c r="AME67" s="41"/>
      <c r="AMF67" s="41"/>
      <c r="AMG67" s="41"/>
      <c r="AMH67" s="41"/>
      <c r="AMI67" s="41"/>
      <c r="AMJ67" s="41"/>
      <c r="AMK67" s="41"/>
    </row>
    <row r="68" spans="1:1025" ht="39.75" customHeight="1" x14ac:dyDescent="0.25">
      <c r="A68" s="47" t="s">
        <v>120</v>
      </c>
      <c r="B68" s="48" t="s">
        <v>121</v>
      </c>
      <c r="C68" s="48" t="s">
        <v>122</v>
      </c>
      <c r="D68" s="49" t="s">
        <v>123</v>
      </c>
      <c r="E68" s="49" t="s">
        <v>134</v>
      </c>
      <c r="F68" s="106" t="s">
        <v>185</v>
      </c>
      <c r="G68" s="19">
        <f>H68+I68</f>
        <v>716880</v>
      </c>
      <c r="H68" s="24">
        <v>716880</v>
      </c>
      <c r="I68" s="24">
        <v>0</v>
      </c>
      <c r="J68" s="24">
        <v>0</v>
      </c>
      <c r="K68" s="15"/>
    </row>
    <row r="69" spans="1:1025" ht="25.5" x14ac:dyDescent="0.25">
      <c r="A69" s="32" t="s">
        <v>65</v>
      </c>
      <c r="B69" s="32" t="s">
        <v>66</v>
      </c>
      <c r="C69" s="32" t="s">
        <v>67</v>
      </c>
      <c r="D69" s="22" t="s">
        <v>68</v>
      </c>
      <c r="E69" s="49"/>
      <c r="F69" s="102"/>
      <c r="G69" s="19">
        <f>H69</f>
        <v>43000</v>
      </c>
      <c r="H69" s="24">
        <f>H70</f>
        <v>43000</v>
      </c>
      <c r="I69" s="24">
        <f t="shared" ref="I69:J69" si="15">I70</f>
        <v>0</v>
      </c>
      <c r="J69" s="24">
        <f t="shared" si="15"/>
        <v>0</v>
      </c>
      <c r="K69" s="15"/>
    </row>
    <row r="70" spans="1:1025" ht="55.5" customHeight="1" x14ac:dyDescent="0.25">
      <c r="A70" s="32"/>
      <c r="B70" s="32"/>
      <c r="C70" s="32"/>
      <c r="D70" s="22"/>
      <c r="E70" s="49" t="s">
        <v>103</v>
      </c>
      <c r="F70" s="102" t="s">
        <v>104</v>
      </c>
      <c r="G70" s="19">
        <f>H70</f>
        <v>43000</v>
      </c>
      <c r="H70" s="24">
        <v>43000</v>
      </c>
      <c r="I70" s="23">
        <v>0</v>
      </c>
      <c r="J70" s="24">
        <v>0</v>
      </c>
      <c r="K70" s="15"/>
    </row>
    <row r="71" spans="1:1025" x14ac:dyDescent="0.25">
      <c r="A71" s="25" t="s">
        <v>170</v>
      </c>
      <c r="B71" s="78">
        <v>8240</v>
      </c>
      <c r="C71" s="78" t="s">
        <v>67</v>
      </c>
      <c r="D71" s="22" t="s">
        <v>171</v>
      </c>
      <c r="E71" s="22"/>
      <c r="F71" s="105"/>
      <c r="G71" s="24">
        <f>SUM(G72:G73)</f>
        <v>1819600</v>
      </c>
      <c r="H71" s="24">
        <f t="shared" ref="H71:J71" si="16">SUM(H72:H73)</f>
        <v>60000</v>
      </c>
      <c r="I71" s="24">
        <f t="shared" si="16"/>
        <v>1759600</v>
      </c>
      <c r="J71" s="24">
        <f t="shared" si="16"/>
        <v>1759600</v>
      </c>
      <c r="K71" s="15"/>
    </row>
    <row r="72" spans="1:1025" ht="63.75" x14ac:dyDescent="0.25">
      <c r="A72" s="118"/>
      <c r="B72" s="82"/>
      <c r="C72" s="82"/>
      <c r="D72" s="83"/>
      <c r="E72" s="83" t="s">
        <v>204</v>
      </c>
      <c r="F72" s="147" t="s">
        <v>205</v>
      </c>
      <c r="G72" s="70">
        <f>H72+I72</f>
        <v>110000</v>
      </c>
      <c r="H72" s="81">
        <v>60000</v>
      </c>
      <c r="I72" s="81">
        <v>50000</v>
      </c>
      <c r="J72" s="81">
        <v>50000</v>
      </c>
      <c r="K72" s="15"/>
    </row>
    <row r="73" spans="1:1025" ht="38.25" x14ac:dyDescent="0.25">
      <c r="A73" s="118"/>
      <c r="B73" s="82"/>
      <c r="C73" s="82"/>
      <c r="D73" s="83"/>
      <c r="E73" s="22" t="s">
        <v>177</v>
      </c>
      <c r="F73" s="105" t="s">
        <v>200</v>
      </c>
      <c r="G73" s="70">
        <f>H73+I73</f>
        <v>1709600</v>
      </c>
      <c r="H73" s="24">
        <v>0</v>
      </c>
      <c r="I73" s="24">
        <f>1200000+124400+210000+151200-18000+42000</f>
        <v>1709600</v>
      </c>
      <c r="J73" s="24">
        <f>I73</f>
        <v>1709600</v>
      </c>
      <c r="K73" s="15"/>
    </row>
    <row r="74" spans="1:1025" s="136" customFormat="1" ht="39" customHeight="1" x14ac:dyDescent="0.25">
      <c r="A74" s="108">
        <v>1600000</v>
      </c>
      <c r="B74" s="108"/>
      <c r="C74" s="108"/>
      <c r="D74" s="132" t="s">
        <v>201</v>
      </c>
      <c r="E74" s="133"/>
      <c r="F74" s="134"/>
      <c r="G74" s="135">
        <f>G75</f>
        <v>661578.18999999994</v>
      </c>
      <c r="H74" s="135">
        <f t="shared" ref="H74:J74" si="17">H75</f>
        <v>649278.18999999994</v>
      </c>
      <c r="I74" s="135">
        <f t="shared" si="17"/>
        <v>12300</v>
      </c>
      <c r="J74" s="135">
        <f t="shared" si="17"/>
        <v>0</v>
      </c>
      <c r="K74" s="36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  <c r="IW74" s="37"/>
      <c r="IX74" s="37"/>
      <c r="IY74" s="37"/>
      <c r="IZ74" s="37"/>
      <c r="JA74" s="37"/>
      <c r="JB74" s="37"/>
      <c r="JC74" s="37"/>
      <c r="JD74" s="37"/>
      <c r="JE74" s="37"/>
      <c r="JF74" s="37"/>
      <c r="JG74" s="37"/>
      <c r="JH74" s="37"/>
      <c r="JI74" s="37"/>
      <c r="JJ74" s="37"/>
      <c r="JK74" s="37"/>
      <c r="JL74" s="37"/>
      <c r="JM74" s="37"/>
      <c r="JN74" s="37"/>
      <c r="JO74" s="37"/>
      <c r="JP74" s="37"/>
      <c r="JQ74" s="37"/>
      <c r="JR74" s="37"/>
      <c r="JS74" s="37"/>
      <c r="JT74" s="37"/>
      <c r="JU74" s="37"/>
      <c r="JV74" s="37"/>
      <c r="JW74" s="37"/>
      <c r="JX74" s="37"/>
      <c r="JY74" s="37"/>
      <c r="JZ74" s="37"/>
      <c r="KA74" s="37"/>
      <c r="KB74" s="37"/>
      <c r="KC74" s="37"/>
      <c r="KD74" s="37"/>
      <c r="KE74" s="37"/>
      <c r="KF74" s="37"/>
      <c r="KG74" s="37"/>
      <c r="KH74" s="37"/>
      <c r="KI74" s="37"/>
      <c r="KJ74" s="37"/>
      <c r="KK74" s="37"/>
      <c r="KL74" s="37"/>
      <c r="KM74" s="37"/>
      <c r="KN74" s="37"/>
      <c r="KO74" s="37"/>
      <c r="KP74" s="37"/>
      <c r="KQ74" s="37"/>
      <c r="KR74" s="37"/>
      <c r="KS74" s="37"/>
      <c r="KT74" s="37"/>
      <c r="KU74" s="37"/>
      <c r="KV74" s="37"/>
      <c r="KW74" s="37"/>
      <c r="KX74" s="37"/>
      <c r="KY74" s="37"/>
      <c r="KZ74" s="37"/>
      <c r="LA74" s="37"/>
      <c r="LB74" s="37"/>
      <c r="LC74" s="37"/>
      <c r="LD74" s="37"/>
      <c r="LE74" s="37"/>
      <c r="LF74" s="37"/>
      <c r="LG74" s="37"/>
      <c r="LH74" s="37"/>
      <c r="LI74" s="37"/>
      <c r="LJ74" s="37"/>
      <c r="LK74" s="37"/>
      <c r="LL74" s="37"/>
      <c r="LM74" s="37"/>
      <c r="LN74" s="37"/>
      <c r="LO74" s="37"/>
      <c r="LP74" s="37"/>
      <c r="LQ74" s="37"/>
      <c r="LR74" s="37"/>
      <c r="LS74" s="37"/>
      <c r="LT74" s="37"/>
      <c r="LU74" s="37"/>
      <c r="LV74" s="37"/>
      <c r="LW74" s="37"/>
      <c r="LX74" s="37"/>
      <c r="LY74" s="37"/>
      <c r="LZ74" s="37"/>
      <c r="MA74" s="37"/>
      <c r="MB74" s="37"/>
      <c r="MC74" s="37"/>
      <c r="MD74" s="37"/>
      <c r="ME74" s="37"/>
      <c r="MF74" s="37"/>
      <c r="MG74" s="37"/>
      <c r="MH74" s="37"/>
      <c r="MI74" s="37"/>
      <c r="MJ74" s="37"/>
      <c r="MK74" s="37"/>
      <c r="ML74" s="37"/>
      <c r="MM74" s="37"/>
      <c r="MN74" s="37"/>
      <c r="MO74" s="37"/>
      <c r="MP74" s="37"/>
      <c r="MQ74" s="37"/>
      <c r="MR74" s="37"/>
      <c r="MS74" s="37"/>
      <c r="MT74" s="37"/>
      <c r="MU74" s="37"/>
      <c r="MV74" s="37"/>
      <c r="MW74" s="37"/>
      <c r="MX74" s="37"/>
      <c r="MY74" s="37"/>
      <c r="MZ74" s="37"/>
      <c r="NA74" s="37"/>
      <c r="NB74" s="37"/>
      <c r="NC74" s="37"/>
      <c r="ND74" s="37"/>
      <c r="NE74" s="37"/>
      <c r="NF74" s="37"/>
      <c r="NG74" s="37"/>
      <c r="NH74" s="37"/>
      <c r="NI74" s="37"/>
      <c r="NJ74" s="37"/>
      <c r="NK74" s="37"/>
      <c r="NL74" s="37"/>
      <c r="NM74" s="37"/>
      <c r="NN74" s="37"/>
      <c r="NO74" s="37"/>
      <c r="NP74" s="37"/>
      <c r="NQ74" s="37"/>
      <c r="NR74" s="37"/>
      <c r="NS74" s="37"/>
      <c r="NT74" s="37"/>
      <c r="NU74" s="37"/>
      <c r="NV74" s="37"/>
      <c r="NW74" s="37"/>
      <c r="NX74" s="37"/>
      <c r="NY74" s="37"/>
      <c r="NZ74" s="37"/>
      <c r="OA74" s="37"/>
      <c r="OB74" s="37"/>
      <c r="OC74" s="37"/>
      <c r="OD74" s="37"/>
      <c r="OE74" s="37"/>
      <c r="OF74" s="37"/>
      <c r="OG74" s="37"/>
      <c r="OH74" s="37"/>
      <c r="OI74" s="37"/>
      <c r="OJ74" s="37"/>
      <c r="OK74" s="37"/>
      <c r="OL74" s="37"/>
      <c r="OM74" s="37"/>
      <c r="ON74" s="37"/>
      <c r="OO74" s="37"/>
      <c r="OP74" s="37"/>
      <c r="OQ74" s="37"/>
      <c r="OR74" s="37"/>
      <c r="OS74" s="37"/>
      <c r="OT74" s="37"/>
      <c r="OU74" s="37"/>
      <c r="OV74" s="37"/>
      <c r="OW74" s="37"/>
      <c r="OX74" s="37"/>
      <c r="OY74" s="37"/>
      <c r="OZ74" s="37"/>
      <c r="PA74" s="37"/>
      <c r="PB74" s="37"/>
      <c r="PC74" s="37"/>
      <c r="PD74" s="37"/>
      <c r="PE74" s="37"/>
      <c r="PF74" s="37"/>
      <c r="PG74" s="37"/>
      <c r="PH74" s="37"/>
      <c r="PI74" s="37"/>
      <c r="PJ74" s="37"/>
      <c r="PK74" s="37"/>
      <c r="PL74" s="37"/>
      <c r="PM74" s="37"/>
      <c r="PN74" s="37"/>
      <c r="PO74" s="37"/>
      <c r="PP74" s="37"/>
      <c r="PQ74" s="37"/>
      <c r="PR74" s="37"/>
      <c r="PS74" s="37"/>
      <c r="PT74" s="37"/>
      <c r="PU74" s="37"/>
      <c r="PV74" s="37"/>
      <c r="PW74" s="37"/>
      <c r="PX74" s="37"/>
      <c r="PY74" s="37"/>
      <c r="PZ74" s="37"/>
      <c r="QA74" s="37"/>
      <c r="QB74" s="37"/>
      <c r="QC74" s="37"/>
      <c r="QD74" s="37"/>
      <c r="QE74" s="37"/>
      <c r="QF74" s="37"/>
      <c r="QG74" s="37"/>
      <c r="QH74" s="37"/>
      <c r="QI74" s="37"/>
      <c r="QJ74" s="37"/>
      <c r="QK74" s="37"/>
      <c r="QL74" s="37"/>
      <c r="QM74" s="37"/>
      <c r="QN74" s="37"/>
      <c r="QO74" s="37"/>
      <c r="QP74" s="37"/>
      <c r="QQ74" s="37"/>
      <c r="QR74" s="37"/>
      <c r="QS74" s="37"/>
      <c r="QT74" s="37"/>
      <c r="QU74" s="37"/>
      <c r="QV74" s="37"/>
      <c r="QW74" s="37"/>
      <c r="QX74" s="37"/>
      <c r="QY74" s="37"/>
      <c r="QZ74" s="37"/>
      <c r="RA74" s="37"/>
      <c r="RB74" s="37"/>
      <c r="RC74" s="37"/>
      <c r="RD74" s="37"/>
      <c r="RE74" s="37"/>
      <c r="RF74" s="37"/>
      <c r="RG74" s="37"/>
      <c r="RH74" s="37"/>
      <c r="RI74" s="37"/>
      <c r="RJ74" s="37"/>
      <c r="RK74" s="37"/>
      <c r="RL74" s="37"/>
      <c r="RM74" s="37"/>
      <c r="RN74" s="37"/>
      <c r="RO74" s="37"/>
      <c r="RP74" s="37"/>
      <c r="RQ74" s="37"/>
      <c r="RR74" s="37"/>
      <c r="RS74" s="37"/>
      <c r="RT74" s="37"/>
      <c r="RU74" s="37"/>
      <c r="RV74" s="37"/>
      <c r="RW74" s="37"/>
      <c r="RX74" s="37"/>
      <c r="RY74" s="37"/>
      <c r="RZ74" s="37"/>
      <c r="SA74" s="37"/>
      <c r="SB74" s="37"/>
      <c r="SC74" s="37"/>
      <c r="SD74" s="37"/>
      <c r="SE74" s="37"/>
      <c r="SF74" s="37"/>
      <c r="SG74" s="37"/>
      <c r="SH74" s="37"/>
      <c r="SI74" s="37"/>
      <c r="SJ74" s="37"/>
      <c r="SK74" s="37"/>
      <c r="SL74" s="37"/>
      <c r="SM74" s="37"/>
      <c r="SN74" s="37"/>
      <c r="SO74" s="37"/>
      <c r="SP74" s="37"/>
      <c r="SQ74" s="37"/>
      <c r="SR74" s="37"/>
      <c r="SS74" s="37"/>
      <c r="ST74" s="37"/>
      <c r="SU74" s="37"/>
      <c r="SV74" s="37"/>
      <c r="SW74" s="37"/>
      <c r="SX74" s="37"/>
      <c r="SY74" s="37"/>
      <c r="SZ74" s="37"/>
      <c r="TA74" s="37"/>
      <c r="TB74" s="37"/>
      <c r="TC74" s="37"/>
      <c r="TD74" s="37"/>
      <c r="TE74" s="37"/>
      <c r="TF74" s="37"/>
      <c r="TG74" s="37"/>
      <c r="TH74" s="37"/>
      <c r="TI74" s="37"/>
      <c r="TJ74" s="37"/>
      <c r="TK74" s="37"/>
      <c r="TL74" s="37"/>
      <c r="TM74" s="37"/>
      <c r="TN74" s="37"/>
      <c r="TO74" s="37"/>
      <c r="TP74" s="37"/>
      <c r="TQ74" s="37"/>
      <c r="TR74" s="37"/>
      <c r="TS74" s="37"/>
      <c r="TT74" s="37"/>
      <c r="TU74" s="37"/>
      <c r="TV74" s="37"/>
      <c r="TW74" s="37"/>
      <c r="TX74" s="37"/>
      <c r="TY74" s="37"/>
      <c r="TZ74" s="37"/>
      <c r="UA74" s="37"/>
      <c r="UB74" s="37"/>
      <c r="UC74" s="37"/>
      <c r="UD74" s="37"/>
      <c r="UE74" s="37"/>
      <c r="UF74" s="37"/>
      <c r="UG74" s="37"/>
      <c r="UH74" s="37"/>
      <c r="UI74" s="37"/>
      <c r="UJ74" s="37"/>
      <c r="UK74" s="37"/>
      <c r="UL74" s="37"/>
      <c r="UM74" s="37"/>
      <c r="UN74" s="37"/>
      <c r="UO74" s="37"/>
      <c r="UP74" s="37"/>
      <c r="UQ74" s="37"/>
      <c r="UR74" s="37"/>
      <c r="US74" s="37"/>
      <c r="UT74" s="37"/>
      <c r="UU74" s="37"/>
      <c r="UV74" s="37"/>
      <c r="UW74" s="37"/>
      <c r="UX74" s="37"/>
      <c r="UY74" s="37"/>
      <c r="UZ74" s="37"/>
      <c r="VA74" s="37"/>
      <c r="VB74" s="37"/>
      <c r="VC74" s="37"/>
      <c r="VD74" s="37"/>
      <c r="VE74" s="37"/>
      <c r="VF74" s="37"/>
      <c r="VG74" s="37"/>
      <c r="VH74" s="37"/>
      <c r="VI74" s="37"/>
      <c r="VJ74" s="37"/>
      <c r="VK74" s="37"/>
      <c r="VL74" s="37"/>
      <c r="VM74" s="37"/>
      <c r="VN74" s="37"/>
      <c r="VO74" s="37"/>
      <c r="VP74" s="37"/>
      <c r="VQ74" s="37"/>
      <c r="VR74" s="37"/>
      <c r="VS74" s="37"/>
      <c r="VT74" s="37"/>
      <c r="VU74" s="37"/>
      <c r="VV74" s="37"/>
      <c r="VW74" s="37"/>
      <c r="VX74" s="37"/>
      <c r="VY74" s="37"/>
      <c r="VZ74" s="37"/>
      <c r="WA74" s="37"/>
      <c r="WB74" s="37"/>
      <c r="WC74" s="37"/>
      <c r="WD74" s="37"/>
      <c r="WE74" s="37"/>
      <c r="WF74" s="37"/>
      <c r="WG74" s="37"/>
      <c r="WH74" s="37"/>
      <c r="WI74" s="37"/>
      <c r="WJ74" s="37"/>
      <c r="WK74" s="37"/>
      <c r="WL74" s="37"/>
      <c r="WM74" s="37"/>
      <c r="WN74" s="37"/>
      <c r="WO74" s="37"/>
      <c r="WP74" s="37"/>
      <c r="WQ74" s="37"/>
      <c r="WR74" s="37"/>
      <c r="WS74" s="37"/>
      <c r="WT74" s="37"/>
      <c r="WU74" s="37"/>
      <c r="WV74" s="37"/>
      <c r="WW74" s="37"/>
      <c r="WX74" s="37"/>
      <c r="WY74" s="37"/>
      <c r="WZ74" s="37"/>
      <c r="XA74" s="37"/>
      <c r="XB74" s="37"/>
      <c r="XC74" s="37"/>
      <c r="XD74" s="37"/>
      <c r="XE74" s="37"/>
      <c r="XF74" s="37"/>
      <c r="XG74" s="37"/>
      <c r="XH74" s="37"/>
      <c r="XI74" s="37"/>
      <c r="XJ74" s="37"/>
      <c r="XK74" s="37"/>
      <c r="XL74" s="37"/>
      <c r="XM74" s="37"/>
      <c r="XN74" s="37"/>
      <c r="XO74" s="37"/>
      <c r="XP74" s="37"/>
      <c r="XQ74" s="37"/>
      <c r="XR74" s="37"/>
      <c r="XS74" s="37"/>
      <c r="XT74" s="37"/>
      <c r="XU74" s="37"/>
      <c r="XV74" s="37"/>
      <c r="XW74" s="37"/>
      <c r="XX74" s="37"/>
      <c r="XY74" s="37"/>
      <c r="XZ74" s="37"/>
      <c r="YA74" s="37"/>
      <c r="YB74" s="37"/>
      <c r="YC74" s="37"/>
      <c r="YD74" s="37"/>
      <c r="YE74" s="37"/>
      <c r="YF74" s="37"/>
      <c r="YG74" s="37"/>
      <c r="YH74" s="37"/>
      <c r="YI74" s="37"/>
      <c r="YJ74" s="37"/>
      <c r="YK74" s="37"/>
      <c r="YL74" s="37"/>
      <c r="YM74" s="37"/>
      <c r="YN74" s="37"/>
      <c r="YO74" s="37"/>
      <c r="YP74" s="37"/>
      <c r="YQ74" s="37"/>
      <c r="YR74" s="37"/>
      <c r="YS74" s="37"/>
      <c r="YT74" s="37"/>
      <c r="YU74" s="37"/>
      <c r="YV74" s="37"/>
      <c r="YW74" s="37"/>
      <c r="YX74" s="37"/>
      <c r="YY74" s="37"/>
      <c r="YZ74" s="37"/>
      <c r="ZA74" s="37"/>
      <c r="ZB74" s="37"/>
      <c r="ZC74" s="37"/>
      <c r="ZD74" s="37"/>
      <c r="ZE74" s="37"/>
      <c r="ZF74" s="37"/>
      <c r="ZG74" s="37"/>
      <c r="ZH74" s="37"/>
      <c r="ZI74" s="37"/>
      <c r="ZJ74" s="37"/>
      <c r="ZK74" s="37"/>
      <c r="ZL74" s="37"/>
      <c r="ZM74" s="37"/>
      <c r="ZN74" s="37"/>
      <c r="ZO74" s="37"/>
      <c r="ZP74" s="37"/>
      <c r="ZQ74" s="37"/>
      <c r="ZR74" s="37"/>
      <c r="ZS74" s="37"/>
      <c r="ZT74" s="37"/>
      <c r="ZU74" s="37"/>
      <c r="ZV74" s="37"/>
      <c r="ZW74" s="37"/>
      <c r="ZX74" s="37"/>
      <c r="ZY74" s="37"/>
      <c r="ZZ74" s="37"/>
      <c r="AAA74" s="37"/>
      <c r="AAB74" s="37"/>
      <c r="AAC74" s="37"/>
      <c r="AAD74" s="37"/>
      <c r="AAE74" s="37"/>
      <c r="AAF74" s="37"/>
      <c r="AAG74" s="37"/>
      <c r="AAH74" s="37"/>
      <c r="AAI74" s="37"/>
      <c r="AAJ74" s="37"/>
      <c r="AAK74" s="37"/>
      <c r="AAL74" s="37"/>
      <c r="AAM74" s="37"/>
      <c r="AAN74" s="37"/>
      <c r="AAO74" s="37"/>
      <c r="AAP74" s="37"/>
      <c r="AAQ74" s="37"/>
      <c r="AAR74" s="37"/>
      <c r="AAS74" s="37"/>
      <c r="AAT74" s="37"/>
      <c r="AAU74" s="37"/>
      <c r="AAV74" s="37"/>
      <c r="AAW74" s="37"/>
      <c r="AAX74" s="37"/>
      <c r="AAY74" s="37"/>
      <c r="AAZ74" s="37"/>
      <c r="ABA74" s="37"/>
      <c r="ABB74" s="37"/>
      <c r="ABC74" s="37"/>
      <c r="ABD74" s="37"/>
      <c r="ABE74" s="37"/>
      <c r="ABF74" s="37"/>
      <c r="ABG74" s="37"/>
      <c r="ABH74" s="37"/>
      <c r="ABI74" s="37"/>
      <c r="ABJ74" s="37"/>
      <c r="ABK74" s="37"/>
      <c r="ABL74" s="37"/>
      <c r="ABM74" s="37"/>
      <c r="ABN74" s="37"/>
      <c r="ABO74" s="37"/>
      <c r="ABP74" s="37"/>
      <c r="ABQ74" s="37"/>
      <c r="ABR74" s="37"/>
      <c r="ABS74" s="37"/>
      <c r="ABT74" s="37"/>
      <c r="ABU74" s="37"/>
      <c r="ABV74" s="37"/>
      <c r="ABW74" s="37"/>
      <c r="ABX74" s="37"/>
      <c r="ABY74" s="37"/>
      <c r="ABZ74" s="37"/>
      <c r="ACA74" s="37"/>
      <c r="ACB74" s="37"/>
      <c r="ACC74" s="37"/>
      <c r="ACD74" s="37"/>
      <c r="ACE74" s="37"/>
      <c r="ACF74" s="37"/>
      <c r="ACG74" s="37"/>
      <c r="ACH74" s="37"/>
      <c r="ACI74" s="37"/>
      <c r="ACJ74" s="37"/>
      <c r="ACK74" s="37"/>
      <c r="ACL74" s="37"/>
      <c r="ACM74" s="37"/>
      <c r="ACN74" s="37"/>
      <c r="ACO74" s="37"/>
      <c r="ACP74" s="37"/>
      <c r="ACQ74" s="37"/>
      <c r="ACR74" s="37"/>
      <c r="ACS74" s="37"/>
      <c r="ACT74" s="37"/>
      <c r="ACU74" s="37"/>
      <c r="ACV74" s="37"/>
      <c r="ACW74" s="37"/>
      <c r="ACX74" s="37"/>
      <c r="ACY74" s="37"/>
      <c r="ACZ74" s="37"/>
      <c r="ADA74" s="37"/>
      <c r="ADB74" s="37"/>
      <c r="ADC74" s="37"/>
      <c r="ADD74" s="37"/>
      <c r="ADE74" s="37"/>
      <c r="ADF74" s="37"/>
      <c r="ADG74" s="37"/>
      <c r="ADH74" s="37"/>
      <c r="ADI74" s="37"/>
      <c r="ADJ74" s="37"/>
      <c r="ADK74" s="37"/>
      <c r="ADL74" s="37"/>
      <c r="ADM74" s="37"/>
      <c r="ADN74" s="37"/>
      <c r="ADO74" s="37"/>
      <c r="ADP74" s="37"/>
      <c r="ADQ74" s="37"/>
      <c r="ADR74" s="37"/>
      <c r="ADS74" s="37"/>
      <c r="ADT74" s="37"/>
      <c r="ADU74" s="37"/>
      <c r="ADV74" s="37"/>
      <c r="ADW74" s="37"/>
      <c r="ADX74" s="37"/>
      <c r="ADY74" s="37"/>
      <c r="ADZ74" s="37"/>
      <c r="AEA74" s="37"/>
      <c r="AEB74" s="37"/>
      <c r="AEC74" s="37"/>
      <c r="AED74" s="37"/>
      <c r="AEE74" s="37"/>
      <c r="AEF74" s="37"/>
      <c r="AEG74" s="37"/>
      <c r="AEH74" s="37"/>
      <c r="AEI74" s="37"/>
      <c r="AEJ74" s="37"/>
      <c r="AEK74" s="37"/>
      <c r="AEL74" s="37"/>
      <c r="AEM74" s="37"/>
      <c r="AEN74" s="37"/>
      <c r="AEO74" s="37"/>
      <c r="AEP74" s="37"/>
      <c r="AEQ74" s="37"/>
      <c r="AER74" s="37"/>
      <c r="AES74" s="37"/>
      <c r="AET74" s="37"/>
      <c r="AEU74" s="37"/>
      <c r="AEV74" s="37"/>
      <c r="AEW74" s="37"/>
      <c r="AEX74" s="37"/>
      <c r="AEY74" s="37"/>
      <c r="AEZ74" s="37"/>
      <c r="AFA74" s="37"/>
      <c r="AFB74" s="37"/>
      <c r="AFC74" s="37"/>
      <c r="AFD74" s="37"/>
      <c r="AFE74" s="37"/>
      <c r="AFF74" s="37"/>
      <c r="AFG74" s="37"/>
      <c r="AFH74" s="37"/>
      <c r="AFI74" s="37"/>
      <c r="AFJ74" s="37"/>
      <c r="AFK74" s="37"/>
      <c r="AFL74" s="37"/>
      <c r="AFM74" s="37"/>
      <c r="AFN74" s="37"/>
      <c r="AFO74" s="37"/>
      <c r="AFP74" s="37"/>
      <c r="AFQ74" s="37"/>
      <c r="AFR74" s="37"/>
      <c r="AFS74" s="37"/>
      <c r="AFT74" s="37"/>
      <c r="AFU74" s="37"/>
      <c r="AFV74" s="37"/>
      <c r="AFW74" s="37"/>
      <c r="AFX74" s="37"/>
      <c r="AFY74" s="37"/>
      <c r="AFZ74" s="37"/>
      <c r="AGA74" s="37"/>
      <c r="AGB74" s="37"/>
      <c r="AGC74" s="37"/>
      <c r="AGD74" s="37"/>
      <c r="AGE74" s="37"/>
      <c r="AGF74" s="37"/>
      <c r="AGG74" s="37"/>
      <c r="AGH74" s="37"/>
      <c r="AGI74" s="37"/>
      <c r="AGJ74" s="37"/>
      <c r="AGK74" s="37"/>
      <c r="AGL74" s="37"/>
      <c r="AGM74" s="37"/>
      <c r="AGN74" s="37"/>
      <c r="AGO74" s="37"/>
      <c r="AGP74" s="37"/>
      <c r="AGQ74" s="37"/>
      <c r="AGR74" s="37"/>
      <c r="AGS74" s="37"/>
      <c r="AGT74" s="37"/>
      <c r="AGU74" s="37"/>
      <c r="AGV74" s="37"/>
      <c r="AGW74" s="37"/>
      <c r="AGX74" s="37"/>
      <c r="AGY74" s="37"/>
      <c r="AGZ74" s="37"/>
      <c r="AHA74" s="37"/>
      <c r="AHB74" s="37"/>
      <c r="AHC74" s="37"/>
      <c r="AHD74" s="37"/>
      <c r="AHE74" s="37"/>
      <c r="AHF74" s="37"/>
      <c r="AHG74" s="37"/>
      <c r="AHH74" s="37"/>
      <c r="AHI74" s="37"/>
      <c r="AHJ74" s="37"/>
      <c r="AHK74" s="37"/>
      <c r="AHL74" s="37"/>
      <c r="AHM74" s="37"/>
      <c r="AHN74" s="37"/>
      <c r="AHO74" s="37"/>
      <c r="AHP74" s="37"/>
      <c r="AHQ74" s="37"/>
      <c r="AHR74" s="37"/>
      <c r="AHS74" s="37"/>
      <c r="AHT74" s="37"/>
      <c r="AHU74" s="37"/>
      <c r="AHV74" s="37"/>
      <c r="AHW74" s="37"/>
      <c r="AHX74" s="37"/>
      <c r="AHY74" s="37"/>
      <c r="AHZ74" s="37"/>
      <c r="AIA74" s="37"/>
      <c r="AIB74" s="37"/>
      <c r="AIC74" s="37"/>
      <c r="AID74" s="37"/>
      <c r="AIE74" s="37"/>
      <c r="AIF74" s="37"/>
      <c r="AIG74" s="37"/>
      <c r="AIH74" s="37"/>
      <c r="AII74" s="37"/>
      <c r="AIJ74" s="37"/>
      <c r="AIK74" s="37"/>
      <c r="AIL74" s="37"/>
      <c r="AIM74" s="37"/>
      <c r="AIN74" s="37"/>
      <c r="AIO74" s="37"/>
      <c r="AIP74" s="37"/>
      <c r="AIQ74" s="37"/>
      <c r="AIR74" s="37"/>
      <c r="AIS74" s="37"/>
      <c r="AIT74" s="37"/>
      <c r="AIU74" s="37"/>
      <c r="AIV74" s="37"/>
      <c r="AIW74" s="37"/>
      <c r="AIX74" s="37"/>
      <c r="AIY74" s="37"/>
      <c r="AIZ74" s="37"/>
      <c r="AJA74" s="37"/>
      <c r="AJB74" s="37"/>
      <c r="AJC74" s="37"/>
      <c r="AJD74" s="37"/>
      <c r="AJE74" s="37"/>
      <c r="AJF74" s="37"/>
      <c r="AJG74" s="37"/>
      <c r="AJH74" s="37"/>
      <c r="AJI74" s="37"/>
      <c r="AJJ74" s="37"/>
      <c r="AJK74" s="37"/>
      <c r="AJL74" s="37"/>
      <c r="AJM74" s="37"/>
      <c r="AJN74" s="37"/>
      <c r="AJO74" s="37"/>
      <c r="AJP74" s="37"/>
      <c r="AJQ74" s="37"/>
      <c r="AJR74" s="37"/>
      <c r="AJS74" s="37"/>
      <c r="AJT74" s="37"/>
      <c r="AJU74" s="37"/>
      <c r="AJV74" s="37"/>
      <c r="AJW74" s="37"/>
      <c r="AJX74" s="37"/>
      <c r="AJY74" s="37"/>
      <c r="AJZ74" s="37"/>
      <c r="AKA74" s="37"/>
      <c r="AKB74" s="37"/>
      <c r="AKC74" s="37"/>
      <c r="AKD74" s="37"/>
      <c r="AKE74" s="37"/>
      <c r="AKF74" s="37"/>
      <c r="AKG74" s="37"/>
      <c r="AKH74" s="37"/>
      <c r="AKI74" s="37"/>
      <c r="AKJ74" s="37"/>
      <c r="AKK74" s="37"/>
      <c r="AKL74" s="37"/>
      <c r="AKM74" s="37"/>
      <c r="AKN74" s="37"/>
      <c r="AKO74" s="37"/>
      <c r="AKP74" s="37"/>
      <c r="AKQ74" s="37"/>
      <c r="AKR74" s="37"/>
      <c r="AKS74" s="37"/>
      <c r="AKT74" s="37"/>
      <c r="AKU74" s="37"/>
      <c r="AKV74" s="37"/>
      <c r="AKW74" s="37"/>
      <c r="AKX74" s="37"/>
      <c r="AKY74" s="37"/>
      <c r="AKZ74" s="37"/>
      <c r="ALA74" s="37"/>
      <c r="ALB74" s="37"/>
      <c r="ALC74" s="37"/>
      <c r="ALD74" s="37"/>
      <c r="ALE74" s="37"/>
      <c r="ALF74" s="37"/>
      <c r="ALG74" s="37"/>
      <c r="ALH74" s="37"/>
      <c r="ALI74" s="37"/>
      <c r="ALJ74" s="37"/>
      <c r="ALK74" s="37"/>
      <c r="ALL74" s="37"/>
      <c r="ALM74" s="37"/>
      <c r="ALN74" s="37"/>
      <c r="ALO74" s="37"/>
      <c r="ALP74" s="37"/>
      <c r="ALQ74" s="37"/>
      <c r="ALR74" s="37"/>
      <c r="ALS74" s="37"/>
      <c r="ALT74" s="37"/>
      <c r="ALU74" s="37"/>
      <c r="ALV74" s="37"/>
      <c r="ALW74" s="37"/>
      <c r="ALX74" s="37"/>
      <c r="ALY74" s="37"/>
      <c r="ALZ74" s="37"/>
      <c r="AMA74" s="37"/>
      <c r="AMB74" s="37"/>
      <c r="AMC74" s="37"/>
      <c r="AMD74" s="37"/>
      <c r="AME74" s="37"/>
      <c r="AMF74" s="37"/>
      <c r="AMG74" s="37"/>
      <c r="AMH74" s="37"/>
      <c r="AMI74" s="37"/>
      <c r="AMJ74" s="37"/>
      <c r="AMK74" s="37"/>
    </row>
    <row r="75" spans="1:1025" s="136" customFormat="1" ht="25.5" customHeight="1" x14ac:dyDescent="0.25">
      <c r="A75" s="112">
        <v>1610000</v>
      </c>
      <c r="B75" s="112"/>
      <c r="C75" s="112"/>
      <c r="D75" s="137" t="s">
        <v>201</v>
      </c>
      <c r="E75" s="138"/>
      <c r="F75" s="101"/>
      <c r="G75" s="35">
        <f>G76+G83+G85</f>
        <v>661578.18999999994</v>
      </c>
      <c r="H75" s="35">
        <f>H76+H83+H85</f>
        <v>649278.18999999994</v>
      </c>
      <c r="I75" s="35">
        <f>I76+I83+I85</f>
        <v>12300</v>
      </c>
      <c r="J75" s="35">
        <f>J76+J83+J85</f>
        <v>0</v>
      </c>
      <c r="K75" s="36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  <c r="IW75" s="37"/>
      <c r="IX75" s="37"/>
      <c r="IY75" s="37"/>
      <c r="IZ75" s="37"/>
      <c r="JA75" s="37"/>
      <c r="JB75" s="37"/>
      <c r="JC75" s="37"/>
      <c r="JD75" s="37"/>
      <c r="JE75" s="37"/>
      <c r="JF75" s="37"/>
      <c r="JG75" s="37"/>
      <c r="JH75" s="37"/>
      <c r="JI75" s="37"/>
      <c r="JJ75" s="37"/>
      <c r="JK75" s="37"/>
      <c r="JL75" s="37"/>
      <c r="JM75" s="37"/>
      <c r="JN75" s="37"/>
      <c r="JO75" s="37"/>
      <c r="JP75" s="37"/>
      <c r="JQ75" s="37"/>
      <c r="JR75" s="37"/>
      <c r="JS75" s="37"/>
      <c r="JT75" s="37"/>
      <c r="JU75" s="37"/>
      <c r="JV75" s="37"/>
      <c r="JW75" s="37"/>
      <c r="JX75" s="37"/>
      <c r="JY75" s="37"/>
      <c r="JZ75" s="37"/>
      <c r="KA75" s="37"/>
      <c r="KB75" s="37"/>
      <c r="KC75" s="37"/>
      <c r="KD75" s="37"/>
      <c r="KE75" s="37"/>
      <c r="KF75" s="37"/>
      <c r="KG75" s="37"/>
      <c r="KH75" s="37"/>
      <c r="KI75" s="37"/>
      <c r="KJ75" s="37"/>
      <c r="KK75" s="37"/>
      <c r="KL75" s="37"/>
      <c r="KM75" s="37"/>
      <c r="KN75" s="37"/>
      <c r="KO75" s="37"/>
      <c r="KP75" s="37"/>
      <c r="KQ75" s="37"/>
      <c r="KR75" s="37"/>
      <c r="KS75" s="37"/>
      <c r="KT75" s="37"/>
      <c r="KU75" s="37"/>
      <c r="KV75" s="37"/>
      <c r="KW75" s="37"/>
      <c r="KX75" s="37"/>
      <c r="KY75" s="37"/>
      <c r="KZ75" s="37"/>
      <c r="LA75" s="37"/>
      <c r="LB75" s="37"/>
      <c r="LC75" s="37"/>
      <c r="LD75" s="37"/>
      <c r="LE75" s="37"/>
      <c r="LF75" s="37"/>
      <c r="LG75" s="37"/>
      <c r="LH75" s="37"/>
      <c r="LI75" s="37"/>
      <c r="LJ75" s="37"/>
      <c r="LK75" s="37"/>
      <c r="LL75" s="37"/>
      <c r="LM75" s="37"/>
      <c r="LN75" s="37"/>
      <c r="LO75" s="37"/>
      <c r="LP75" s="37"/>
      <c r="LQ75" s="37"/>
      <c r="LR75" s="37"/>
      <c r="LS75" s="37"/>
      <c r="LT75" s="37"/>
      <c r="LU75" s="37"/>
      <c r="LV75" s="37"/>
      <c r="LW75" s="37"/>
      <c r="LX75" s="37"/>
      <c r="LY75" s="37"/>
      <c r="LZ75" s="37"/>
      <c r="MA75" s="37"/>
      <c r="MB75" s="37"/>
      <c r="MC75" s="37"/>
      <c r="MD75" s="37"/>
      <c r="ME75" s="37"/>
      <c r="MF75" s="37"/>
      <c r="MG75" s="37"/>
      <c r="MH75" s="37"/>
      <c r="MI75" s="37"/>
      <c r="MJ75" s="37"/>
      <c r="MK75" s="37"/>
      <c r="ML75" s="37"/>
      <c r="MM75" s="37"/>
      <c r="MN75" s="37"/>
      <c r="MO75" s="37"/>
      <c r="MP75" s="37"/>
      <c r="MQ75" s="37"/>
      <c r="MR75" s="37"/>
      <c r="MS75" s="37"/>
      <c r="MT75" s="37"/>
      <c r="MU75" s="37"/>
      <c r="MV75" s="37"/>
      <c r="MW75" s="37"/>
      <c r="MX75" s="37"/>
      <c r="MY75" s="37"/>
      <c r="MZ75" s="37"/>
      <c r="NA75" s="37"/>
      <c r="NB75" s="37"/>
      <c r="NC75" s="37"/>
      <c r="ND75" s="37"/>
      <c r="NE75" s="37"/>
      <c r="NF75" s="37"/>
      <c r="NG75" s="37"/>
      <c r="NH75" s="37"/>
      <c r="NI75" s="37"/>
      <c r="NJ75" s="37"/>
      <c r="NK75" s="37"/>
      <c r="NL75" s="37"/>
      <c r="NM75" s="37"/>
      <c r="NN75" s="37"/>
      <c r="NO75" s="37"/>
      <c r="NP75" s="37"/>
      <c r="NQ75" s="37"/>
      <c r="NR75" s="37"/>
      <c r="NS75" s="37"/>
      <c r="NT75" s="37"/>
      <c r="NU75" s="37"/>
      <c r="NV75" s="37"/>
      <c r="NW75" s="37"/>
      <c r="NX75" s="37"/>
      <c r="NY75" s="37"/>
      <c r="NZ75" s="37"/>
      <c r="OA75" s="37"/>
      <c r="OB75" s="37"/>
      <c r="OC75" s="37"/>
      <c r="OD75" s="37"/>
      <c r="OE75" s="37"/>
      <c r="OF75" s="37"/>
      <c r="OG75" s="37"/>
      <c r="OH75" s="37"/>
      <c r="OI75" s="37"/>
      <c r="OJ75" s="37"/>
      <c r="OK75" s="37"/>
      <c r="OL75" s="37"/>
      <c r="OM75" s="37"/>
      <c r="ON75" s="37"/>
      <c r="OO75" s="37"/>
      <c r="OP75" s="37"/>
      <c r="OQ75" s="37"/>
      <c r="OR75" s="37"/>
      <c r="OS75" s="37"/>
      <c r="OT75" s="37"/>
      <c r="OU75" s="37"/>
      <c r="OV75" s="37"/>
      <c r="OW75" s="37"/>
      <c r="OX75" s="37"/>
      <c r="OY75" s="37"/>
      <c r="OZ75" s="37"/>
      <c r="PA75" s="37"/>
      <c r="PB75" s="37"/>
      <c r="PC75" s="37"/>
      <c r="PD75" s="37"/>
      <c r="PE75" s="37"/>
      <c r="PF75" s="37"/>
      <c r="PG75" s="37"/>
      <c r="PH75" s="37"/>
      <c r="PI75" s="37"/>
      <c r="PJ75" s="37"/>
      <c r="PK75" s="37"/>
      <c r="PL75" s="37"/>
      <c r="PM75" s="37"/>
      <c r="PN75" s="37"/>
      <c r="PO75" s="37"/>
      <c r="PP75" s="37"/>
      <c r="PQ75" s="37"/>
      <c r="PR75" s="37"/>
      <c r="PS75" s="37"/>
      <c r="PT75" s="37"/>
      <c r="PU75" s="37"/>
      <c r="PV75" s="37"/>
      <c r="PW75" s="37"/>
      <c r="PX75" s="37"/>
      <c r="PY75" s="37"/>
      <c r="PZ75" s="37"/>
      <c r="QA75" s="37"/>
      <c r="QB75" s="37"/>
      <c r="QC75" s="37"/>
      <c r="QD75" s="37"/>
      <c r="QE75" s="37"/>
      <c r="QF75" s="37"/>
      <c r="QG75" s="37"/>
      <c r="QH75" s="37"/>
      <c r="QI75" s="37"/>
      <c r="QJ75" s="37"/>
      <c r="QK75" s="37"/>
      <c r="QL75" s="37"/>
      <c r="QM75" s="37"/>
      <c r="QN75" s="37"/>
      <c r="QO75" s="37"/>
      <c r="QP75" s="37"/>
      <c r="QQ75" s="37"/>
      <c r="QR75" s="37"/>
      <c r="QS75" s="37"/>
      <c r="QT75" s="37"/>
      <c r="QU75" s="37"/>
      <c r="QV75" s="37"/>
      <c r="QW75" s="37"/>
      <c r="QX75" s="37"/>
      <c r="QY75" s="37"/>
      <c r="QZ75" s="37"/>
      <c r="RA75" s="37"/>
      <c r="RB75" s="37"/>
      <c r="RC75" s="37"/>
      <c r="RD75" s="37"/>
      <c r="RE75" s="37"/>
      <c r="RF75" s="37"/>
      <c r="RG75" s="37"/>
      <c r="RH75" s="37"/>
      <c r="RI75" s="37"/>
      <c r="RJ75" s="37"/>
      <c r="RK75" s="37"/>
      <c r="RL75" s="37"/>
      <c r="RM75" s="37"/>
      <c r="RN75" s="37"/>
      <c r="RO75" s="37"/>
      <c r="RP75" s="37"/>
      <c r="RQ75" s="37"/>
      <c r="RR75" s="37"/>
      <c r="RS75" s="37"/>
      <c r="RT75" s="37"/>
      <c r="RU75" s="37"/>
      <c r="RV75" s="37"/>
      <c r="RW75" s="37"/>
      <c r="RX75" s="37"/>
      <c r="RY75" s="37"/>
      <c r="RZ75" s="37"/>
      <c r="SA75" s="37"/>
      <c r="SB75" s="37"/>
      <c r="SC75" s="37"/>
      <c r="SD75" s="37"/>
      <c r="SE75" s="37"/>
      <c r="SF75" s="37"/>
      <c r="SG75" s="37"/>
      <c r="SH75" s="37"/>
      <c r="SI75" s="37"/>
      <c r="SJ75" s="37"/>
      <c r="SK75" s="37"/>
      <c r="SL75" s="37"/>
      <c r="SM75" s="37"/>
      <c r="SN75" s="37"/>
      <c r="SO75" s="37"/>
      <c r="SP75" s="37"/>
      <c r="SQ75" s="37"/>
      <c r="SR75" s="37"/>
      <c r="SS75" s="37"/>
      <c r="ST75" s="37"/>
      <c r="SU75" s="37"/>
      <c r="SV75" s="37"/>
      <c r="SW75" s="37"/>
      <c r="SX75" s="37"/>
      <c r="SY75" s="37"/>
      <c r="SZ75" s="37"/>
      <c r="TA75" s="37"/>
      <c r="TB75" s="37"/>
      <c r="TC75" s="37"/>
      <c r="TD75" s="37"/>
      <c r="TE75" s="37"/>
      <c r="TF75" s="37"/>
      <c r="TG75" s="37"/>
      <c r="TH75" s="37"/>
      <c r="TI75" s="37"/>
      <c r="TJ75" s="37"/>
      <c r="TK75" s="37"/>
      <c r="TL75" s="37"/>
      <c r="TM75" s="37"/>
      <c r="TN75" s="37"/>
      <c r="TO75" s="37"/>
      <c r="TP75" s="37"/>
      <c r="TQ75" s="37"/>
      <c r="TR75" s="37"/>
      <c r="TS75" s="37"/>
      <c r="TT75" s="37"/>
      <c r="TU75" s="37"/>
      <c r="TV75" s="37"/>
      <c r="TW75" s="37"/>
      <c r="TX75" s="37"/>
      <c r="TY75" s="37"/>
      <c r="TZ75" s="37"/>
      <c r="UA75" s="37"/>
      <c r="UB75" s="37"/>
      <c r="UC75" s="37"/>
      <c r="UD75" s="37"/>
      <c r="UE75" s="37"/>
      <c r="UF75" s="37"/>
      <c r="UG75" s="37"/>
      <c r="UH75" s="37"/>
      <c r="UI75" s="37"/>
      <c r="UJ75" s="37"/>
      <c r="UK75" s="37"/>
      <c r="UL75" s="37"/>
      <c r="UM75" s="37"/>
      <c r="UN75" s="37"/>
      <c r="UO75" s="37"/>
      <c r="UP75" s="37"/>
      <c r="UQ75" s="37"/>
      <c r="UR75" s="37"/>
      <c r="US75" s="37"/>
      <c r="UT75" s="37"/>
      <c r="UU75" s="37"/>
      <c r="UV75" s="37"/>
      <c r="UW75" s="37"/>
      <c r="UX75" s="37"/>
      <c r="UY75" s="37"/>
      <c r="UZ75" s="37"/>
      <c r="VA75" s="37"/>
      <c r="VB75" s="37"/>
      <c r="VC75" s="37"/>
      <c r="VD75" s="37"/>
      <c r="VE75" s="37"/>
      <c r="VF75" s="37"/>
      <c r="VG75" s="37"/>
      <c r="VH75" s="37"/>
      <c r="VI75" s="37"/>
      <c r="VJ75" s="37"/>
      <c r="VK75" s="37"/>
      <c r="VL75" s="37"/>
      <c r="VM75" s="37"/>
      <c r="VN75" s="37"/>
      <c r="VO75" s="37"/>
      <c r="VP75" s="37"/>
      <c r="VQ75" s="37"/>
      <c r="VR75" s="37"/>
      <c r="VS75" s="37"/>
      <c r="VT75" s="37"/>
      <c r="VU75" s="37"/>
      <c r="VV75" s="37"/>
      <c r="VW75" s="37"/>
      <c r="VX75" s="37"/>
      <c r="VY75" s="37"/>
      <c r="VZ75" s="37"/>
      <c r="WA75" s="37"/>
      <c r="WB75" s="37"/>
      <c r="WC75" s="37"/>
      <c r="WD75" s="37"/>
      <c r="WE75" s="37"/>
      <c r="WF75" s="37"/>
      <c r="WG75" s="37"/>
      <c r="WH75" s="37"/>
      <c r="WI75" s="37"/>
      <c r="WJ75" s="37"/>
      <c r="WK75" s="37"/>
      <c r="WL75" s="37"/>
      <c r="WM75" s="37"/>
      <c r="WN75" s="37"/>
      <c r="WO75" s="37"/>
      <c r="WP75" s="37"/>
      <c r="WQ75" s="37"/>
      <c r="WR75" s="37"/>
      <c r="WS75" s="37"/>
      <c r="WT75" s="37"/>
      <c r="WU75" s="37"/>
      <c r="WV75" s="37"/>
      <c r="WW75" s="37"/>
      <c r="WX75" s="37"/>
      <c r="WY75" s="37"/>
      <c r="WZ75" s="37"/>
      <c r="XA75" s="37"/>
      <c r="XB75" s="37"/>
      <c r="XC75" s="37"/>
      <c r="XD75" s="37"/>
      <c r="XE75" s="37"/>
      <c r="XF75" s="37"/>
      <c r="XG75" s="37"/>
      <c r="XH75" s="37"/>
      <c r="XI75" s="37"/>
      <c r="XJ75" s="37"/>
      <c r="XK75" s="37"/>
      <c r="XL75" s="37"/>
      <c r="XM75" s="37"/>
      <c r="XN75" s="37"/>
      <c r="XO75" s="37"/>
      <c r="XP75" s="37"/>
      <c r="XQ75" s="37"/>
      <c r="XR75" s="37"/>
      <c r="XS75" s="37"/>
      <c r="XT75" s="37"/>
      <c r="XU75" s="37"/>
      <c r="XV75" s="37"/>
      <c r="XW75" s="37"/>
      <c r="XX75" s="37"/>
      <c r="XY75" s="37"/>
      <c r="XZ75" s="37"/>
      <c r="YA75" s="37"/>
      <c r="YB75" s="37"/>
      <c r="YC75" s="37"/>
      <c r="YD75" s="37"/>
      <c r="YE75" s="37"/>
      <c r="YF75" s="37"/>
      <c r="YG75" s="37"/>
      <c r="YH75" s="37"/>
      <c r="YI75" s="37"/>
      <c r="YJ75" s="37"/>
      <c r="YK75" s="37"/>
      <c r="YL75" s="37"/>
      <c r="YM75" s="37"/>
      <c r="YN75" s="37"/>
      <c r="YO75" s="37"/>
      <c r="YP75" s="37"/>
      <c r="YQ75" s="37"/>
      <c r="YR75" s="37"/>
      <c r="YS75" s="37"/>
      <c r="YT75" s="37"/>
      <c r="YU75" s="37"/>
      <c r="YV75" s="37"/>
      <c r="YW75" s="37"/>
      <c r="YX75" s="37"/>
      <c r="YY75" s="37"/>
      <c r="YZ75" s="37"/>
      <c r="ZA75" s="37"/>
      <c r="ZB75" s="37"/>
      <c r="ZC75" s="37"/>
      <c r="ZD75" s="37"/>
      <c r="ZE75" s="37"/>
      <c r="ZF75" s="37"/>
      <c r="ZG75" s="37"/>
      <c r="ZH75" s="37"/>
      <c r="ZI75" s="37"/>
      <c r="ZJ75" s="37"/>
      <c r="ZK75" s="37"/>
      <c r="ZL75" s="37"/>
      <c r="ZM75" s="37"/>
      <c r="ZN75" s="37"/>
      <c r="ZO75" s="37"/>
      <c r="ZP75" s="37"/>
      <c r="ZQ75" s="37"/>
      <c r="ZR75" s="37"/>
      <c r="ZS75" s="37"/>
      <c r="ZT75" s="37"/>
      <c r="ZU75" s="37"/>
      <c r="ZV75" s="37"/>
      <c r="ZW75" s="37"/>
      <c r="ZX75" s="37"/>
      <c r="ZY75" s="37"/>
      <c r="ZZ75" s="37"/>
      <c r="AAA75" s="37"/>
      <c r="AAB75" s="37"/>
      <c r="AAC75" s="37"/>
      <c r="AAD75" s="37"/>
      <c r="AAE75" s="37"/>
      <c r="AAF75" s="37"/>
      <c r="AAG75" s="37"/>
      <c r="AAH75" s="37"/>
      <c r="AAI75" s="37"/>
      <c r="AAJ75" s="37"/>
      <c r="AAK75" s="37"/>
      <c r="AAL75" s="37"/>
      <c r="AAM75" s="37"/>
      <c r="AAN75" s="37"/>
      <c r="AAO75" s="37"/>
      <c r="AAP75" s="37"/>
      <c r="AAQ75" s="37"/>
      <c r="AAR75" s="37"/>
      <c r="AAS75" s="37"/>
      <c r="AAT75" s="37"/>
      <c r="AAU75" s="37"/>
      <c r="AAV75" s="37"/>
      <c r="AAW75" s="37"/>
      <c r="AAX75" s="37"/>
      <c r="AAY75" s="37"/>
      <c r="AAZ75" s="37"/>
      <c r="ABA75" s="37"/>
      <c r="ABB75" s="37"/>
      <c r="ABC75" s="37"/>
      <c r="ABD75" s="37"/>
      <c r="ABE75" s="37"/>
      <c r="ABF75" s="37"/>
      <c r="ABG75" s="37"/>
      <c r="ABH75" s="37"/>
      <c r="ABI75" s="37"/>
      <c r="ABJ75" s="37"/>
      <c r="ABK75" s="37"/>
      <c r="ABL75" s="37"/>
      <c r="ABM75" s="37"/>
      <c r="ABN75" s="37"/>
      <c r="ABO75" s="37"/>
      <c r="ABP75" s="37"/>
      <c r="ABQ75" s="37"/>
      <c r="ABR75" s="37"/>
      <c r="ABS75" s="37"/>
      <c r="ABT75" s="37"/>
      <c r="ABU75" s="37"/>
      <c r="ABV75" s="37"/>
      <c r="ABW75" s="37"/>
      <c r="ABX75" s="37"/>
      <c r="ABY75" s="37"/>
      <c r="ABZ75" s="37"/>
      <c r="ACA75" s="37"/>
      <c r="ACB75" s="37"/>
      <c r="ACC75" s="37"/>
      <c r="ACD75" s="37"/>
      <c r="ACE75" s="37"/>
      <c r="ACF75" s="37"/>
      <c r="ACG75" s="37"/>
      <c r="ACH75" s="37"/>
      <c r="ACI75" s="37"/>
      <c r="ACJ75" s="37"/>
      <c r="ACK75" s="37"/>
      <c r="ACL75" s="37"/>
      <c r="ACM75" s="37"/>
      <c r="ACN75" s="37"/>
      <c r="ACO75" s="37"/>
      <c r="ACP75" s="37"/>
      <c r="ACQ75" s="37"/>
      <c r="ACR75" s="37"/>
      <c r="ACS75" s="37"/>
      <c r="ACT75" s="37"/>
      <c r="ACU75" s="37"/>
      <c r="ACV75" s="37"/>
      <c r="ACW75" s="37"/>
      <c r="ACX75" s="37"/>
      <c r="ACY75" s="37"/>
      <c r="ACZ75" s="37"/>
      <c r="ADA75" s="37"/>
      <c r="ADB75" s="37"/>
      <c r="ADC75" s="37"/>
      <c r="ADD75" s="37"/>
      <c r="ADE75" s="37"/>
      <c r="ADF75" s="37"/>
      <c r="ADG75" s="37"/>
      <c r="ADH75" s="37"/>
      <c r="ADI75" s="37"/>
      <c r="ADJ75" s="37"/>
      <c r="ADK75" s="37"/>
      <c r="ADL75" s="37"/>
      <c r="ADM75" s="37"/>
      <c r="ADN75" s="37"/>
      <c r="ADO75" s="37"/>
      <c r="ADP75" s="37"/>
      <c r="ADQ75" s="37"/>
      <c r="ADR75" s="37"/>
      <c r="ADS75" s="37"/>
      <c r="ADT75" s="37"/>
      <c r="ADU75" s="37"/>
      <c r="ADV75" s="37"/>
      <c r="ADW75" s="37"/>
      <c r="ADX75" s="37"/>
      <c r="ADY75" s="37"/>
      <c r="ADZ75" s="37"/>
      <c r="AEA75" s="37"/>
      <c r="AEB75" s="37"/>
      <c r="AEC75" s="37"/>
      <c r="AED75" s="37"/>
      <c r="AEE75" s="37"/>
      <c r="AEF75" s="37"/>
      <c r="AEG75" s="37"/>
      <c r="AEH75" s="37"/>
      <c r="AEI75" s="37"/>
      <c r="AEJ75" s="37"/>
      <c r="AEK75" s="37"/>
      <c r="AEL75" s="37"/>
      <c r="AEM75" s="37"/>
      <c r="AEN75" s="37"/>
      <c r="AEO75" s="37"/>
      <c r="AEP75" s="37"/>
      <c r="AEQ75" s="37"/>
      <c r="AER75" s="37"/>
      <c r="AES75" s="37"/>
      <c r="AET75" s="37"/>
      <c r="AEU75" s="37"/>
      <c r="AEV75" s="37"/>
      <c r="AEW75" s="37"/>
      <c r="AEX75" s="37"/>
      <c r="AEY75" s="37"/>
      <c r="AEZ75" s="37"/>
      <c r="AFA75" s="37"/>
      <c r="AFB75" s="37"/>
      <c r="AFC75" s="37"/>
      <c r="AFD75" s="37"/>
      <c r="AFE75" s="37"/>
      <c r="AFF75" s="37"/>
      <c r="AFG75" s="37"/>
      <c r="AFH75" s="37"/>
      <c r="AFI75" s="37"/>
      <c r="AFJ75" s="37"/>
      <c r="AFK75" s="37"/>
      <c r="AFL75" s="37"/>
      <c r="AFM75" s="37"/>
      <c r="AFN75" s="37"/>
      <c r="AFO75" s="37"/>
      <c r="AFP75" s="37"/>
      <c r="AFQ75" s="37"/>
      <c r="AFR75" s="37"/>
      <c r="AFS75" s="37"/>
      <c r="AFT75" s="37"/>
      <c r="AFU75" s="37"/>
      <c r="AFV75" s="37"/>
      <c r="AFW75" s="37"/>
      <c r="AFX75" s="37"/>
      <c r="AFY75" s="37"/>
      <c r="AFZ75" s="37"/>
      <c r="AGA75" s="37"/>
      <c r="AGB75" s="37"/>
      <c r="AGC75" s="37"/>
      <c r="AGD75" s="37"/>
      <c r="AGE75" s="37"/>
      <c r="AGF75" s="37"/>
      <c r="AGG75" s="37"/>
      <c r="AGH75" s="37"/>
      <c r="AGI75" s="37"/>
      <c r="AGJ75" s="37"/>
      <c r="AGK75" s="37"/>
      <c r="AGL75" s="37"/>
      <c r="AGM75" s="37"/>
      <c r="AGN75" s="37"/>
      <c r="AGO75" s="37"/>
      <c r="AGP75" s="37"/>
      <c r="AGQ75" s="37"/>
      <c r="AGR75" s="37"/>
      <c r="AGS75" s="37"/>
      <c r="AGT75" s="37"/>
      <c r="AGU75" s="37"/>
      <c r="AGV75" s="37"/>
      <c r="AGW75" s="37"/>
      <c r="AGX75" s="37"/>
      <c r="AGY75" s="37"/>
      <c r="AGZ75" s="37"/>
      <c r="AHA75" s="37"/>
      <c r="AHB75" s="37"/>
      <c r="AHC75" s="37"/>
      <c r="AHD75" s="37"/>
      <c r="AHE75" s="37"/>
      <c r="AHF75" s="37"/>
      <c r="AHG75" s="37"/>
      <c r="AHH75" s="37"/>
      <c r="AHI75" s="37"/>
      <c r="AHJ75" s="37"/>
      <c r="AHK75" s="37"/>
      <c r="AHL75" s="37"/>
      <c r="AHM75" s="37"/>
      <c r="AHN75" s="37"/>
      <c r="AHO75" s="37"/>
      <c r="AHP75" s="37"/>
      <c r="AHQ75" s="37"/>
      <c r="AHR75" s="37"/>
      <c r="AHS75" s="37"/>
      <c r="AHT75" s="37"/>
      <c r="AHU75" s="37"/>
      <c r="AHV75" s="37"/>
      <c r="AHW75" s="37"/>
      <c r="AHX75" s="37"/>
      <c r="AHY75" s="37"/>
      <c r="AHZ75" s="37"/>
      <c r="AIA75" s="37"/>
      <c r="AIB75" s="37"/>
      <c r="AIC75" s="37"/>
      <c r="AID75" s="37"/>
      <c r="AIE75" s="37"/>
      <c r="AIF75" s="37"/>
      <c r="AIG75" s="37"/>
      <c r="AIH75" s="37"/>
      <c r="AII75" s="37"/>
      <c r="AIJ75" s="37"/>
      <c r="AIK75" s="37"/>
      <c r="AIL75" s="37"/>
      <c r="AIM75" s="37"/>
      <c r="AIN75" s="37"/>
      <c r="AIO75" s="37"/>
      <c r="AIP75" s="37"/>
      <c r="AIQ75" s="37"/>
      <c r="AIR75" s="37"/>
      <c r="AIS75" s="37"/>
      <c r="AIT75" s="37"/>
      <c r="AIU75" s="37"/>
      <c r="AIV75" s="37"/>
      <c r="AIW75" s="37"/>
      <c r="AIX75" s="37"/>
      <c r="AIY75" s="37"/>
      <c r="AIZ75" s="37"/>
      <c r="AJA75" s="37"/>
      <c r="AJB75" s="37"/>
      <c r="AJC75" s="37"/>
      <c r="AJD75" s="37"/>
      <c r="AJE75" s="37"/>
      <c r="AJF75" s="37"/>
      <c r="AJG75" s="37"/>
      <c r="AJH75" s="37"/>
      <c r="AJI75" s="37"/>
      <c r="AJJ75" s="37"/>
      <c r="AJK75" s="37"/>
      <c r="AJL75" s="37"/>
      <c r="AJM75" s="37"/>
      <c r="AJN75" s="37"/>
      <c r="AJO75" s="37"/>
      <c r="AJP75" s="37"/>
      <c r="AJQ75" s="37"/>
      <c r="AJR75" s="37"/>
      <c r="AJS75" s="37"/>
      <c r="AJT75" s="37"/>
      <c r="AJU75" s="37"/>
      <c r="AJV75" s="37"/>
      <c r="AJW75" s="37"/>
      <c r="AJX75" s="37"/>
      <c r="AJY75" s="37"/>
      <c r="AJZ75" s="37"/>
      <c r="AKA75" s="37"/>
      <c r="AKB75" s="37"/>
      <c r="AKC75" s="37"/>
      <c r="AKD75" s="37"/>
      <c r="AKE75" s="37"/>
      <c r="AKF75" s="37"/>
      <c r="AKG75" s="37"/>
      <c r="AKH75" s="37"/>
      <c r="AKI75" s="37"/>
      <c r="AKJ75" s="37"/>
      <c r="AKK75" s="37"/>
      <c r="AKL75" s="37"/>
      <c r="AKM75" s="37"/>
      <c r="AKN75" s="37"/>
      <c r="AKO75" s="37"/>
      <c r="AKP75" s="37"/>
      <c r="AKQ75" s="37"/>
      <c r="AKR75" s="37"/>
      <c r="AKS75" s="37"/>
      <c r="AKT75" s="37"/>
      <c r="AKU75" s="37"/>
      <c r="AKV75" s="37"/>
      <c r="AKW75" s="37"/>
      <c r="AKX75" s="37"/>
      <c r="AKY75" s="37"/>
      <c r="AKZ75" s="37"/>
      <c r="ALA75" s="37"/>
      <c r="ALB75" s="37"/>
      <c r="ALC75" s="37"/>
      <c r="ALD75" s="37"/>
      <c r="ALE75" s="37"/>
      <c r="ALF75" s="37"/>
      <c r="ALG75" s="37"/>
      <c r="ALH75" s="37"/>
      <c r="ALI75" s="37"/>
      <c r="ALJ75" s="37"/>
      <c r="ALK75" s="37"/>
      <c r="ALL75" s="37"/>
      <c r="ALM75" s="37"/>
      <c r="ALN75" s="37"/>
      <c r="ALO75" s="37"/>
      <c r="ALP75" s="37"/>
      <c r="ALQ75" s="37"/>
      <c r="ALR75" s="37"/>
      <c r="ALS75" s="37"/>
      <c r="ALT75" s="37"/>
      <c r="ALU75" s="37"/>
      <c r="ALV75" s="37"/>
      <c r="ALW75" s="37"/>
      <c r="ALX75" s="37"/>
      <c r="ALY75" s="37"/>
      <c r="ALZ75" s="37"/>
      <c r="AMA75" s="37"/>
      <c r="AMB75" s="37"/>
      <c r="AMC75" s="37"/>
      <c r="AMD75" s="37"/>
      <c r="AME75" s="37"/>
      <c r="AMF75" s="37"/>
      <c r="AMG75" s="37"/>
      <c r="AMH75" s="37"/>
      <c r="AMI75" s="37"/>
      <c r="AMJ75" s="37"/>
      <c r="AMK75" s="37"/>
    </row>
    <row r="76" spans="1:1025" s="136" customFormat="1" ht="29.25" customHeight="1" x14ac:dyDescent="0.25">
      <c r="A76" s="112"/>
      <c r="B76" s="112">
        <v>6000</v>
      </c>
      <c r="C76" s="112"/>
      <c r="D76" s="137" t="s">
        <v>131</v>
      </c>
      <c r="E76" s="139"/>
      <c r="F76" s="103"/>
      <c r="G76" s="35">
        <f>G77</f>
        <v>627670.18999999994</v>
      </c>
      <c r="H76" s="35">
        <f>H77</f>
        <v>627670.18999999994</v>
      </c>
      <c r="I76" s="35">
        <f t="shared" ref="I76:J76" si="18">I77</f>
        <v>0</v>
      </c>
      <c r="J76" s="35">
        <f t="shared" si="18"/>
        <v>0</v>
      </c>
      <c r="K76" s="36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  <c r="IW76" s="37"/>
      <c r="IX76" s="37"/>
      <c r="IY76" s="37"/>
      <c r="IZ76" s="37"/>
      <c r="JA76" s="37"/>
      <c r="JB76" s="37"/>
      <c r="JC76" s="37"/>
      <c r="JD76" s="37"/>
      <c r="JE76" s="37"/>
      <c r="JF76" s="37"/>
      <c r="JG76" s="37"/>
      <c r="JH76" s="37"/>
      <c r="JI76" s="37"/>
      <c r="JJ76" s="37"/>
      <c r="JK76" s="37"/>
      <c r="JL76" s="37"/>
      <c r="JM76" s="37"/>
      <c r="JN76" s="37"/>
      <c r="JO76" s="37"/>
      <c r="JP76" s="37"/>
      <c r="JQ76" s="37"/>
      <c r="JR76" s="37"/>
      <c r="JS76" s="37"/>
      <c r="JT76" s="37"/>
      <c r="JU76" s="37"/>
      <c r="JV76" s="37"/>
      <c r="JW76" s="37"/>
      <c r="JX76" s="37"/>
      <c r="JY76" s="37"/>
      <c r="JZ76" s="37"/>
      <c r="KA76" s="37"/>
      <c r="KB76" s="37"/>
      <c r="KC76" s="37"/>
      <c r="KD76" s="37"/>
      <c r="KE76" s="37"/>
      <c r="KF76" s="37"/>
      <c r="KG76" s="37"/>
      <c r="KH76" s="37"/>
      <c r="KI76" s="37"/>
      <c r="KJ76" s="37"/>
      <c r="KK76" s="37"/>
      <c r="KL76" s="37"/>
      <c r="KM76" s="37"/>
      <c r="KN76" s="37"/>
      <c r="KO76" s="37"/>
      <c r="KP76" s="37"/>
      <c r="KQ76" s="37"/>
      <c r="KR76" s="37"/>
      <c r="KS76" s="37"/>
      <c r="KT76" s="37"/>
      <c r="KU76" s="37"/>
      <c r="KV76" s="37"/>
      <c r="KW76" s="37"/>
      <c r="KX76" s="37"/>
      <c r="KY76" s="37"/>
      <c r="KZ76" s="37"/>
      <c r="LA76" s="37"/>
      <c r="LB76" s="37"/>
      <c r="LC76" s="37"/>
      <c r="LD76" s="37"/>
      <c r="LE76" s="37"/>
      <c r="LF76" s="37"/>
      <c r="LG76" s="37"/>
      <c r="LH76" s="37"/>
      <c r="LI76" s="37"/>
      <c r="LJ76" s="37"/>
      <c r="LK76" s="37"/>
      <c r="LL76" s="37"/>
      <c r="LM76" s="37"/>
      <c r="LN76" s="37"/>
      <c r="LO76" s="37"/>
      <c r="LP76" s="37"/>
      <c r="LQ76" s="37"/>
      <c r="LR76" s="37"/>
      <c r="LS76" s="37"/>
      <c r="LT76" s="37"/>
      <c r="LU76" s="37"/>
      <c r="LV76" s="37"/>
      <c r="LW76" s="37"/>
      <c r="LX76" s="37"/>
      <c r="LY76" s="37"/>
      <c r="LZ76" s="37"/>
      <c r="MA76" s="37"/>
      <c r="MB76" s="37"/>
      <c r="MC76" s="37"/>
      <c r="MD76" s="37"/>
      <c r="ME76" s="37"/>
      <c r="MF76" s="37"/>
      <c r="MG76" s="37"/>
      <c r="MH76" s="37"/>
      <c r="MI76" s="37"/>
      <c r="MJ76" s="37"/>
      <c r="MK76" s="37"/>
      <c r="ML76" s="37"/>
      <c r="MM76" s="37"/>
      <c r="MN76" s="37"/>
      <c r="MO76" s="37"/>
      <c r="MP76" s="37"/>
      <c r="MQ76" s="37"/>
      <c r="MR76" s="37"/>
      <c r="MS76" s="37"/>
      <c r="MT76" s="37"/>
      <c r="MU76" s="37"/>
      <c r="MV76" s="37"/>
      <c r="MW76" s="37"/>
      <c r="MX76" s="37"/>
      <c r="MY76" s="37"/>
      <c r="MZ76" s="37"/>
      <c r="NA76" s="37"/>
      <c r="NB76" s="37"/>
      <c r="NC76" s="37"/>
      <c r="ND76" s="37"/>
      <c r="NE76" s="37"/>
      <c r="NF76" s="37"/>
      <c r="NG76" s="37"/>
      <c r="NH76" s="37"/>
      <c r="NI76" s="37"/>
      <c r="NJ76" s="37"/>
      <c r="NK76" s="37"/>
      <c r="NL76" s="37"/>
      <c r="NM76" s="37"/>
      <c r="NN76" s="37"/>
      <c r="NO76" s="37"/>
      <c r="NP76" s="37"/>
      <c r="NQ76" s="37"/>
      <c r="NR76" s="37"/>
      <c r="NS76" s="37"/>
      <c r="NT76" s="37"/>
      <c r="NU76" s="37"/>
      <c r="NV76" s="37"/>
      <c r="NW76" s="37"/>
      <c r="NX76" s="37"/>
      <c r="NY76" s="37"/>
      <c r="NZ76" s="37"/>
      <c r="OA76" s="37"/>
      <c r="OB76" s="37"/>
      <c r="OC76" s="37"/>
      <c r="OD76" s="37"/>
      <c r="OE76" s="37"/>
      <c r="OF76" s="37"/>
      <c r="OG76" s="37"/>
      <c r="OH76" s="37"/>
      <c r="OI76" s="37"/>
      <c r="OJ76" s="37"/>
      <c r="OK76" s="37"/>
      <c r="OL76" s="37"/>
      <c r="OM76" s="37"/>
      <c r="ON76" s="37"/>
      <c r="OO76" s="37"/>
      <c r="OP76" s="37"/>
      <c r="OQ76" s="37"/>
      <c r="OR76" s="37"/>
      <c r="OS76" s="37"/>
      <c r="OT76" s="37"/>
      <c r="OU76" s="37"/>
      <c r="OV76" s="37"/>
      <c r="OW76" s="37"/>
      <c r="OX76" s="37"/>
      <c r="OY76" s="37"/>
      <c r="OZ76" s="37"/>
      <c r="PA76" s="37"/>
      <c r="PB76" s="37"/>
      <c r="PC76" s="37"/>
      <c r="PD76" s="37"/>
      <c r="PE76" s="37"/>
      <c r="PF76" s="37"/>
      <c r="PG76" s="37"/>
      <c r="PH76" s="37"/>
      <c r="PI76" s="37"/>
      <c r="PJ76" s="37"/>
      <c r="PK76" s="37"/>
      <c r="PL76" s="37"/>
      <c r="PM76" s="37"/>
      <c r="PN76" s="37"/>
      <c r="PO76" s="37"/>
      <c r="PP76" s="37"/>
      <c r="PQ76" s="37"/>
      <c r="PR76" s="37"/>
      <c r="PS76" s="37"/>
      <c r="PT76" s="37"/>
      <c r="PU76" s="37"/>
      <c r="PV76" s="37"/>
      <c r="PW76" s="37"/>
      <c r="PX76" s="37"/>
      <c r="PY76" s="37"/>
      <c r="PZ76" s="37"/>
      <c r="QA76" s="37"/>
      <c r="QB76" s="37"/>
      <c r="QC76" s="37"/>
      <c r="QD76" s="37"/>
      <c r="QE76" s="37"/>
      <c r="QF76" s="37"/>
      <c r="QG76" s="37"/>
      <c r="QH76" s="37"/>
      <c r="QI76" s="37"/>
      <c r="QJ76" s="37"/>
      <c r="QK76" s="37"/>
      <c r="QL76" s="37"/>
      <c r="QM76" s="37"/>
      <c r="QN76" s="37"/>
      <c r="QO76" s="37"/>
      <c r="QP76" s="37"/>
      <c r="QQ76" s="37"/>
      <c r="QR76" s="37"/>
      <c r="QS76" s="37"/>
      <c r="QT76" s="37"/>
      <c r="QU76" s="37"/>
      <c r="QV76" s="37"/>
      <c r="QW76" s="37"/>
      <c r="QX76" s="37"/>
      <c r="QY76" s="37"/>
      <c r="QZ76" s="37"/>
      <c r="RA76" s="37"/>
      <c r="RB76" s="37"/>
      <c r="RC76" s="37"/>
      <c r="RD76" s="37"/>
      <c r="RE76" s="37"/>
      <c r="RF76" s="37"/>
      <c r="RG76" s="37"/>
      <c r="RH76" s="37"/>
      <c r="RI76" s="37"/>
      <c r="RJ76" s="37"/>
      <c r="RK76" s="37"/>
      <c r="RL76" s="37"/>
      <c r="RM76" s="37"/>
      <c r="RN76" s="37"/>
      <c r="RO76" s="37"/>
      <c r="RP76" s="37"/>
      <c r="RQ76" s="37"/>
      <c r="RR76" s="37"/>
      <c r="RS76" s="37"/>
      <c r="RT76" s="37"/>
      <c r="RU76" s="37"/>
      <c r="RV76" s="37"/>
      <c r="RW76" s="37"/>
      <c r="RX76" s="37"/>
      <c r="RY76" s="37"/>
      <c r="RZ76" s="37"/>
      <c r="SA76" s="37"/>
      <c r="SB76" s="37"/>
      <c r="SC76" s="37"/>
      <c r="SD76" s="37"/>
      <c r="SE76" s="37"/>
      <c r="SF76" s="37"/>
      <c r="SG76" s="37"/>
      <c r="SH76" s="37"/>
      <c r="SI76" s="37"/>
      <c r="SJ76" s="37"/>
      <c r="SK76" s="37"/>
      <c r="SL76" s="37"/>
      <c r="SM76" s="37"/>
      <c r="SN76" s="37"/>
      <c r="SO76" s="37"/>
      <c r="SP76" s="37"/>
      <c r="SQ76" s="37"/>
      <c r="SR76" s="37"/>
      <c r="SS76" s="37"/>
      <c r="ST76" s="37"/>
      <c r="SU76" s="37"/>
      <c r="SV76" s="37"/>
      <c r="SW76" s="37"/>
      <c r="SX76" s="37"/>
      <c r="SY76" s="37"/>
      <c r="SZ76" s="37"/>
      <c r="TA76" s="37"/>
      <c r="TB76" s="37"/>
      <c r="TC76" s="37"/>
      <c r="TD76" s="37"/>
      <c r="TE76" s="37"/>
      <c r="TF76" s="37"/>
      <c r="TG76" s="37"/>
      <c r="TH76" s="37"/>
      <c r="TI76" s="37"/>
      <c r="TJ76" s="37"/>
      <c r="TK76" s="37"/>
      <c r="TL76" s="37"/>
      <c r="TM76" s="37"/>
      <c r="TN76" s="37"/>
      <c r="TO76" s="37"/>
      <c r="TP76" s="37"/>
      <c r="TQ76" s="37"/>
      <c r="TR76" s="37"/>
      <c r="TS76" s="37"/>
      <c r="TT76" s="37"/>
      <c r="TU76" s="37"/>
      <c r="TV76" s="37"/>
      <c r="TW76" s="37"/>
      <c r="TX76" s="37"/>
      <c r="TY76" s="37"/>
      <c r="TZ76" s="37"/>
      <c r="UA76" s="37"/>
      <c r="UB76" s="37"/>
      <c r="UC76" s="37"/>
      <c r="UD76" s="37"/>
      <c r="UE76" s="37"/>
      <c r="UF76" s="37"/>
      <c r="UG76" s="37"/>
      <c r="UH76" s="37"/>
      <c r="UI76" s="37"/>
      <c r="UJ76" s="37"/>
      <c r="UK76" s="37"/>
      <c r="UL76" s="37"/>
      <c r="UM76" s="37"/>
      <c r="UN76" s="37"/>
      <c r="UO76" s="37"/>
      <c r="UP76" s="37"/>
      <c r="UQ76" s="37"/>
      <c r="UR76" s="37"/>
      <c r="US76" s="37"/>
      <c r="UT76" s="37"/>
      <c r="UU76" s="37"/>
      <c r="UV76" s="37"/>
      <c r="UW76" s="37"/>
      <c r="UX76" s="37"/>
      <c r="UY76" s="37"/>
      <c r="UZ76" s="37"/>
      <c r="VA76" s="37"/>
      <c r="VB76" s="37"/>
      <c r="VC76" s="37"/>
      <c r="VD76" s="37"/>
      <c r="VE76" s="37"/>
      <c r="VF76" s="37"/>
      <c r="VG76" s="37"/>
      <c r="VH76" s="37"/>
      <c r="VI76" s="37"/>
      <c r="VJ76" s="37"/>
      <c r="VK76" s="37"/>
      <c r="VL76" s="37"/>
      <c r="VM76" s="37"/>
      <c r="VN76" s="37"/>
      <c r="VO76" s="37"/>
      <c r="VP76" s="37"/>
      <c r="VQ76" s="37"/>
      <c r="VR76" s="37"/>
      <c r="VS76" s="37"/>
      <c r="VT76" s="37"/>
      <c r="VU76" s="37"/>
      <c r="VV76" s="37"/>
      <c r="VW76" s="37"/>
      <c r="VX76" s="37"/>
      <c r="VY76" s="37"/>
      <c r="VZ76" s="37"/>
      <c r="WA76" s="37"/>
      <c r="WB76" s="37"/>
      <c r="WC76" s="37"/>
      <c r="WD76" s="37"/>
      <c r="WE76" s="37"/>
      <c r="WF76" s="37"/>
      <c r="WG76" s="37"/>
      <c r="WH76" s="37"/>
      <c r="WI76" s="37"/>
      <c r="WJ76" s="37"/>
      <c r="WK76" s="37"/>
      <c r="WL76" s="37"/>
      <c r="WM76" s="37"/>
      <c r="WN76" s="37"/>
      <c r="WO76" s="37"/>
      <c r="WP76" s="37"/>
      <c r="WQ76" s="37"/>
      <c r="WR76" s="37"/>
      <c r="WS76" s="37"/>
      <c r="WT76" s="37"/>
      <c r="WU76" s="37"/>
      <c r="WV76" s="37"/>
      <c r="WW76" s="37"/>
      <c r="WX76" s="37"/>
      <c r="WY76" s="37"/>
      <c r="WZ76" s="37"/>
      <c r="XA76" s="37"/>
      <c r="XB76" s="37"/>
      <c r="XC76" s="37"/>
      <c r="XD76" s="37"/>
      <c r="XE76" s="37"/>
      <c r="XF76" s="37"/>
      <c r="XG76" s="37"/>
      <c r="XH76" s="37"/>
      <c r="XI76" s="37"/>
      <c r="XJ76" s="37"/>
      <c r="XK76" s="37"/>
      <c r="XL76" s="37"/>
      <c r="XM76" s="37"/>
      <c r="XN76" s="37"/>
      <c r="XO76" s="37"/>
      <c r="XP76" s="37"/>
      <c r="XQ76" s="37"/>
      <c r="XR76" s="37"/>
      <c r="XS76" s="37"/>
      <c r="XT76" s="37"/>
      <c r="XU76" s="37"/>
      <c r="XV76" s="37"/>
      <c r="XW76" s="37"/>
      <c r="XX76" s="37"/>
      <c r="XY76" s="37"/>
      <c r="XZ76" s="37"/>
      <c r="YA76" s="37"/>
      <c r="YB76" s="37"/>
      <c r="YC76" s="37"/>
      <c r="YD76" s="37"/>
      <c r="YE76" s="37"/>
      <c r="YF76" s="37"/>
      <c r="YG76" s="37"/>
      <c r="YH76" s="37"/>
      <c r="YI76" s="37"/>
      <c r="YJ76" s="37"/>
      <c r="YK76" s="37"/>
      <c r="YL76" s="37"/>
      <c r="YM76" s="37"/>
      <c r="YN76" s="37"/>
      <c r="YO76" s="37"/>
      <c r="YP76" s="37"/>
      <c r="YQ76" s="37"/>
      <c r="YR76" s="37"/>
      <c r="YS76" s="37"/>
      <c r="YT76" s="37"/>
      <c r="YU76" s="37"/>
      <c r="YV76" s="37"/>
      <c r="YW76" s="37"/>
      <c r="YX76" s="37"/>
      <c r="YY76" s="37"/>
      <c r="YZ76" s="37"/>
      <c r="ZA76" s="37"/>
      <c r="ZB76" s="37"/>
      <c r="ZC76" s="37"/>
      <c r="ZD76" s="37"/>
      <c r="ZE76" s="37"/>
      <c r="ZF76" s="37"/>
      <c r="ZG76" s="37"/>
      <c r="ZH76" s="37"/>
      <c r="ZI76" s="37"/>
      <c r="ZJ76" s="37"/>
      <c r="ZK76" s="37"/>
      <c r="ZL76" s="37"/>
      <c r="ZM76" s="37"/>
      <c r="ZN76" s="37"/>
      <c r="ZO76" s="37"/>
      <c r="ZP76" s="37"/>
      <c r="ZQ76" s="37"/>
      <c r="ZR76" s="37"/>
      <c r="ZS76" s="37"/>
      <c r="ZT76" s="37"/>
      <c r="ZU76" s="37"/>
      <c r="ZV76" s="37"/>
      <c r="ZW76" s="37"/>
      <c r="ZX76" s="37"/>
      <c r="ZY76" s="37"/>
      <c r="ZZ76" s="37"/>
      <c r="AAA76" s="37"/>
      <c r="AAB76" s="37"/>
      <c r="AAC76" s="37"/>
      <c r="AAD76" s="37"/>
      <c r="AAE76" s="37"/>
      <c r="AAF76" s="37"/>
      <c r="AAG76" s="37"/>
      <c r="AAH76" s="37"/>
      <c r="AAI76" s="37"/>
      <c r="AAJ76" s="37"/>
      <c r="AAK76" s="37"/>
      <c r="AAL76" s="37"/>
      <c r="AAM76" s="37"/>
      <c r="AAN76" s="37"/>
      <c r="AAO76" s="37"/>
      <c r="AAP76" s="37"/>
      <c r="AAQ76" s="37"/>
      <c r="AAR76" s="37"/>
      <c r="AAS76" s="37"/>
      <c r="AAT76" s="37"/>
      <c r="AAU76" s="37"/>
      <c r="AAV76" s="37"/>
      <c r="AAW76" s="37"/>
      <c r="AAX76" s="37"/>
      <c r="AAY76" s="37"/>
      <c r="AAZ76" s="37"/>
      <c r="ABA76" s="37"/>
      <c r="ABB76" s="37"/>
      <c r="ABC76" s="37"/>
      <c r="ABD76" s="37"/>
      <c r="ABE76" s="37"/>
      <c r="ABF76" s="37"/>
      <c r="ABG76" s="37"/>
      <c r="ABH76" s="37"/>
      <c r="ABI76" s="37"/>
      <c r="ABJ76" s="37"/>
      <c r="ABK76" s="37"/>
      <c r="ABL76" s="37"/>
      <c r="ABM76" s="37"/>
      <c r="ABN76" s="37"/>
      <c r="ABO76" s="37"/>
      <c r="ABP76" s="37"/>
      <c r="ABQ76" s="37"/>
      <c r="ABR76" s="37"/>
      <c r="ABS76" s="37"/>
      <c r="ABT76" s="37"/>
      <c r="ABU76" s="37"/>
      <c r="ABV76" s="37"/>
      <c r="ABW76" s="37"/>
      <c r="ABX76" s="37"/>
      <c r="ABY76" s="37"/>
      <c r="ABZ76" s="37"/>
      <c r="ACA76" s="37"/>
      <c r="ACB76" s="37"/>
      <c r="ACC76" s="37"/>
      <c r="ACD76" s="37"/>
      <c r="ACE76" s="37"/>
      <c r="ACF76" s="37"/>
      <c r="ACG76" s="37"/>
      <c r="ACH76" s="37"/>
      <c r="ACI76" s="37"/>
      <c r="ACJ76" s="37"/>
      <c r="ACK76" s="37"/>
      <c r="ACL76" s="37"/>
      <c r="ACM76" s="37"/>
      <c r="ACN76" s="37"/>
      <c r="ACO76" s="37"/>
      <c r="ACP76" s="37"/>
      <c r="ACQ76" s="37"/>
      <c r="ACR76" s="37"/>
      <c r="ACS76" s="37"/>
      <c r="ACT76" s="37"/>
      <c r="ACU76" s="37"/>
      <c r="ACV76" s="37"/>
      <c r="ACW76" s="37"/>
      <c r="ACX76" s="37"/>
      <c r="ACY76" s="37"/>
      <c r="ACZ76" s="37"/>
      <c r="ADA76" s="37"/>
      <c r="ADB76" s="37"/>
      <c r="ADC76" s="37"/>
      <c r="ADD76" s="37"/>
      <c r="ADE76" s="37"/>
      <c r="ADF76" s="37"/>
      <c r="ADG76" s="37"/>
      <c r="ADH76" s="37"/>
      <c r="ADI76" s="37"/>
      <c r="ADJ76" s="37"/>
      <c r="ADK76" s="37"/>
      <c r="ADL76" s="37"/>
      <c r="ADM76" s="37"/>
      <c r="ADN76" s="37"/>
      <c r="ADO76" s="37"/>
      <c r="ADP76" s="37"/>
      <c r="ADQ76" s="37"/>
      <c r="ADR76" s="37"/>
      <c r="ADS76" s="37"/>
      <c r="ADT76" s="37"/>
      <c r="ADU76" s="37"/>
      <c r="ADV76" s="37"/>
      <c r="ADW76" s="37"/>
      <c r="ADX76" s="37"/>
      <c r="ADY76" s="37"/>
      <c r="ADZ76" s="37"/>
      <c r="AEA76" s="37"/>
      <c r="AEB76" s="37"/>
      <c r="AEC76" s="37"/>
      <c r="AED76" s="37"/>
      <c r="AEE76" s="37"/>
      <c r="AEF76" s="37"/>
      <c r="AEG76" s="37"/>
      <c r="AEH76" s="37"/>
      <c r="AEI76" s="37"/>
      <c r="AEJ76" s="37"/>
      <c r="AEK76" s="37"/>
      <c r="AEL76" s="37"/>
      <c r="AEM76" s="37"/>
      <c r="AEN76" s="37"/>
      <c r="AEO76" s="37"/>
      <c r="AEP76" s="37"/>
      <c r="AEQ76" s="37"/>
      <c r="AER76" s="37"/>
      <c r="AES76" s="37"/>
      <c r="AET76" s="37"/>
      <c r="AEU76" s="37"/>
      <c r="AEV76" s="37"/>
      <c r="AEW76" s="37"/>
      <c r="AEX76" s="37"/>
      <c r="AEY76" s="37"/>
      <c r="AEZ76" s="37"/>
      <c r="AFA76" s="37"/>
      <c r="AFB76" s="37"/>
      <c r="AFC76" s="37"/>
      <c r="AFD76" s="37"/>
      <c r="AFE76" s="37"/>
      <c r="AFF76" s="37"/>
      <c r="AFG76" s="37"/>
      <c r="AFH76" s="37"/>
      <c r="AFI76" s="37"/>
      <c r="AFJ76" s="37"/>
      <c r="AFK76" s="37"/>
      <c r="AFL76" s="37"/>
      <c r="AFM76" s="37"/>
      <c r="AFN76" s="37"/>
      <c r="AFO76" s="37"/>
      <c r="AFP76" s="37"/>
      <c r="AFQ76" s="37"/>
      <c r="AFR76" s="37"/>
      <c r="AFS76" s="37"/>
      <c r="AFT76" s="37"/>
      <c r="AFU76" s="37"/>
      <c r="AFV76" s="37"/>
      <c r="AFW76" s="37"/>
      <c r="AFX76" s="37"/>
      <c r="AFY76" s="37"/>
      <c r="AFZ76" s="37"/>
      <c r="AGA76" s="37"/>
      <c r="AGB76" s="37"/>
      <c r="AGC76" s="37"/>
      <c r="AGD76" s="37"/>
      <c r="AGE76" s="37"/>
      <c r="AGF76" s="37"/>
      <c r="AGG76" s="37"/>
      <c r="AGH76" s="37"/>
      <c r="AGI76" s="37"/>
      <c r="AGJ76" s="37"/>
      <c r="AGK76" s="37"/>
      <c r="AGL76" s="37"/>
      <c r="AGM76" s="37"/>
      <c r="AGN76" s="37"/>
      <c r="AGO76" s="37"/>
      <c r="AGP76" s="37"/>
      <c r="AGQ76" s="37"/>
      <c r="AGR76" s="37"/>
      <c r="AGS76" s="37"/>
      <c r="AGT76" s="37"/>
      <c r="AGU76" s="37"/>
      <c r="AGV76" s="37"/>
      <c r="AGW76" s="37"/>
      <c r="AGX76" s="37"/>
      <c r="AGY76" s="37"/>
      <c r="AGZ76" s="37"/>
      <c r="AHA76" s="37"/>
      <c r="AHB76" s="37"/>
      <c r="AHC76" s="37"/>
      <c r="AHD76" s="37"/>
      <c r="AHE76" s="37"/>
      <c r="AHF76" s="37"/>
      <c r="AHG76" s="37"/>
      <c r="AHH76" s="37"/>
      <c r="AHI76" s="37"/>
      <c r="AHJ76" s="37"/>
      <c r="AHK76" s="37"/>
      <c r="AHL76" s="37"/>
      <c r="AHM76" s="37"/>
      <c r="AHN76" s="37"/>
      <c r="AHO76" s="37"/>
      <c r="AHP76" s="37"/>
      <c r="AHQ76" s="37"/>
      <c r="AHR76" s="37"/>
      <c r="AHS76" s="37"/>
      <c r="AHT76" s="37"/>
      <c r="AHU76" s="37"/>
      <c r="AHV76" s="37"/>
      <c r="AHW76" s="37"/>
      <c r="AHX76" s="37"/>
      <c r="AHY76" s="37"/>
      <c r="AHZ76" s="37"/>
      <c r="AIA76" s="37"/>
      <c r="AIB76" s="37"/>
      <c r="AIC76" s="37"/>
      <c r="AID76" s="37"/>
      <c r="AIE76" s="37"/>
      <c r="AIF76" s="37"/>
      <c r="AIG76" s="37"/>
      <c r="AIH76" s="37"/>
      <c r="AII76" s="37"/>
      <c r="AIJ76" s="37"/>
      <c r="AIK76" s="37"/>
      <c r="AIL76" s="37"/>
      <c r="AIM76" s="37"/>
      <c r="AIN76" s="37"/>
      <c r="AIO76" s="37"/>
      <c r="AIP76" s="37"/>
      <c r="AIQ76" s="37"/>
      <c r="AIR76" s="37"/>
      <c r="AIS76" s="37"/>
      <c r="AIT76" s="37"/>
      <c r="AIU76" s="37"/>
      <c r="AIV76" s="37"/>
      <c r="AIW76" s="37"/>
      <c r="AIX76" s="37"/>
      <c r="AIY76" s="37"/>
      <c r="AIZ76" s="37"/>
      <c r="AJA76" s="37"/>
      <c r="AJB76" s="37"/>
      <c r="AJC76" s="37"/>
      <c r="AJD76" s="37"/>
      <c r="AJE76" s="37"/>
      <c r="AJF76" s="37"/>
      <c r="AJG76" s="37"/>
      <c r="AJH76" s="37"/>
      <c r="AJI76" s="37"/>
      <c r="AJJ76" s="37"/>
      <c r="AJK76" s="37"/>
      <c r="AJL76" s="37"/>
      <c r="AJM76" s="37"/>
      <c r="AJN76" s="37"/>
      <c r="AJO76" s="37"/>
      <c r="AJP76" s="37"/>
      <c r="AJQ76" s="37"/>
      <c r="AJR76" s="37"/>
      <c r="AJS76" s="37"/>
      <c r="AJT76" s="37"/>
      <c r="AJU76" s="37"/>
      <c r="AJV76" s="37"/>
      <c r="AJW76" s="37"/>
      <c r="AJX76" s="37"/>
      <c r="AJY76" s="37"/>
      <c r="AJZ76" s="37"/>
      <c r="AKA76" s="37"/>
      <c r="AKB76" s="37"/>
      <c r="AKC76" s="37"/>
      <c r="AKD76" s="37"/>
      <c r="AKE76" s="37"/>
      <c r="AKF76" s="37"/>
      <c r="AKG76" s="37"/>
      <c r="AKH76" s="37"/>
      <c r="AKI76" s="37"/>
      <c r="AKJ76" s="37"/>
      <c r="AKK76" s="37"/>
      <c r="AKL76" s="37"/>
      <c r="AKM76" s="37"/>
      <c r="AKN76" s="37"/>
      <c r="AKO76" s="37"/>
      <c r="AKP76" s="37"/>
      <c r="AKQ76" s="37"/>
      <c r="AKR76" s="37"/>
      <c r="AKS76" s="37"/>
      <c r="AKT76" s="37"/>
      <c r="AKU76" s="37"/>
      <c r="AKV76" s="37"/>
      <c r="AKW76" s="37"/>
      <c r="AKX76" s="37"/>
      <c r="AKY76" s="37"/>
      <c r="AKZ76" s="37"/>
      <c r="ALA76" s="37"/>
      <c r="ALB76" s="37"/>
      <c r="ALC76" s="37"/>
      <c r="ALD76" s="37"/>
      <c r="ALE76" s="37"/>
      <c r="ALF76" s="37"/>
      <c r="ALG76" s="37"/>
      <c r="ALH76" s="37"/>
      <c r="ALI76" s="37"/>
      <c r="ALJ76" s="37"/>
      <c r="ALK76" s="37"/>
      <c r="ALL76" s="37"/>
      <c r="ALM76" s="37"/>
      <c r="ALN76" s="37"/>
      <c r="ALO76" s="37"/>
      <c r="ALP76" s="37"/>
      <c r="ALQ76" s="37"/>
      <c r="ALR76" s="37"/>
      <c r="ALS76" s="37"/>
      <c r="ALT76" s="37"/>
      <c r="ALU76" s="37"/>
      <c r="ALV76" s="37"/>
      <c r="ALW76" s="37"/>
      <c r="ALX76" s="37"/>
      <c r="ALY76" s="37"/>
      <c r="ALZ76" s="37"/>
      <c r="AMA76" s="37"/>
      <c r="AMB76" s="37"/>
      <c r="AMC76" s="37"/>
      <c r="AMD76" s="37"/>
      <c r="AME76" s="37"/>
      <c r="AMF76" s="37"/>
      <c r="AMG76" s="37"/>
      <c r="AMH76" s="37"/>
      <c r="AMI76" s="37"/>
      <c r="AMJ76" s="37"/>
      <c r="AMK76" s="37"/>
    </row>
    <row r="77" spans="1:1025" s="136" customFormat="1" ht="25.5" customHeight="1" x14ac:dyDescent="0.25">
      <c r="A77" s="129">
        <v>1616020</v>
      </c>
      <c r="B77" s="129" t="s">
        <v>52</v>
      </c>
      <c r="C77" s="129" t="s">
        <v>53</v>
      </c>
      <c r="D77" s="107" t="s">
        <v>54</v>
      </c>
      <c r="E77" s="138"/>
      <c r="F77" s="101"/>
      <c r="G77" s="35">
        <f>H77+I77</f>
        <v>627670.18999999994</v>
      </c>
      <c r="H77" s="140">
        <f>SUM(H78:H82)</f>
        <v>627670.18999999994</v>
      </c>
      <c r="I77" s="140">
        <f>I78+I82</f>
        <v>0</v>
      </c>
      <c r="J77" s="140">
        <f t="shared" ref="J77" si="19">J78+J82</f>
        <v>0</v>
      </c>
      <c r="K77" s="36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  <c r="IW77" s="37"/>
      <c r="IX77" s="37"/>
      <c r="IY77" s="37"/>
      <c r="IZ77" s="37"/>
      <c r="JA77" s="37"/>
      <c r="JB77" s="37"/>
      <c r="JC77" s="37"/>
      <c r="JD77" s="37"/>
      <c r="JE77" s="37"/>
      <c r="JF77" s="37"/>
      <c r="JG77" s="37"/>
      <c r="JH77" s="37"/>
      <c r="JI77" s="37"/>
      <c r="JJ77" s="37"/>
      <c r="JK77" s="37"/>
      <c r="JL77" s="37"/>
      <c r="JM77" s="37"/>
      <c r="JN77" s="37"/>
      <c r="JO77" s="37"/>
      <c r="JP77" s="37"/>
      <c r="JQ77" s="37"/>
      <c r="JR77" s="37"/>
      <c r="JS77" s="37"/>
      <c r="JT77" s="37"/>
      <c r="JU77" s="37"/>
      <c r="JV77" s="37"/>
      <c r="JW77" s="37"/>
      <c r="JX77" s="37"/>
      <c r="JY77" s="37"/>
      <c r="JZ77" s="37"/>
      <c r="KA77" s="37"/>
      <c r="KB77" s="37"/>
      <c r="KC77" s="37"/>
      <c r="KD77" s="37"/>
      <c r="KE77" s="37"/>
      <c r="KF77" s="37"/>
      <c r="KG77" s="37"/>
      <c r="KH77" s="37"/>
      <c r="KI77" s="37"/>
      <c r="KJ77" s="37"/>
      <c r="KK77" s="37"/>
      <c r="KL77" s="37"/>
      <c r="KM77" s="37"/>
      <c r="KN77" s="37"/>
      <c r="KO77" s="37"/>
      <c r="KP77" s="37"/>
      <c r="KQ77" s="37"/>
      <c r="KR77" s="37"/>
      <c r="KS77" s="37"/>
      <c r="KT77" s="37"/>
      <c r="KU77" s="37"/>
      <c r="KV77" s="37"/>
      <c r="KW77" s="37"/>
      <c r="KX77" s="37"/>
      <c r="KY77" s="37"/>
      <c r="KZ77" s="37"/>
      <c r="LA77" s="37"/>
      <c r="LB77" s="37"/>
      <c r="LC77" s="37"/>
      <c r="LD77" s="37"/>
      <c r="LE77" s="37"/>
      <c r="LF77" s="37"/>
      <c r="LG77" s="37"/>
      <c r="LH77" s="37"/>
      <c r="LI77" s="37"/>
      <c r="LJ77" s="37"/>
      <c r="LK77" s="37"/>
      <c r="LL77" s="37"/>
      <c r="LM77" s="37"/>
      <c r="LN77" s="37"/>
      <c r="LO77" s="37"/>
      <c r="LP77" s="37"/>
      <c r="LQ77" s="37"/>
      <c r="LR77" s="37"/>
      <c r="LS77" s="37"/>
      <c r="LT77" s="37"/>
      <c r="LU77" s="37"/>
      <c r="LV77" s="37"/>
      <c r="LW77" s="37"/>
      <c r="LX77" s="37"/>
      <c r="LY77" s="37"/>
      <c r="LZ77" s="37"/>
      <c r="MA77" s="37"/>
      <c r="MB77" s="37"/>
      <c r="MC77" s="37"/>
      <c r="MD77" s="37"/>
      <c r="ME77" s="37"/>
      <c r="MF77" s="37"/>
      <c r="MG77" s="37"/>
      <c r="MH77" s="37"/>
      <c r="MI77" s="37"/>
      <c r="MJ77" s="37"/>
      <c r="MK77" s="37"/>
      <c r="ML77" s="37"/>
      <c r="MM77" s="37"/>
      <c r="MN77" s="37"/>
      <c r="MO77" s="37"/>
      <c r="MP77" s="37"/>
      <c r="MQ77" s="37"/>
      <c r="MR77" s="37"/>
      <c r="MS77" s="37"/>
      <c r="MT77" s="37"/>
      <c r="MU77" s="37"/>
      <c r="MV77" s="37"/>
      <c r="MW77" s="37"/>
      <c r="MX77" s="37"/>
      <c r="MY77" s="37"/>
      <c r="MZ77" s="37"/>
      <c r="NA77" s="37"/>
      <c r="NB77" s="37"/>
      <c r="NC77" s="37"/>
      <c r="ND77" s="37"/>
      <c r="NE77" s="37"/>
      <c r="NF77" s="37"/>
      <c r="NG77" s="37"/>
      <c r="NH77" s="37"/>
      <c r="NI77" s="37"/>
      <c r="NJ77" s="37"/>
      <c r="NK77" s="37"/>
      <c r="NL77" s="37"/>
      <c r="NM77" s="37"/>
      <c r="NN77" s="37"/>
      <c r="NO77" s="37"/>
      <c r="NP77" s="37"/>
      <c r="NQ77" s="37"/>
      <c r="NR77" s="37"/>
      <c r="NS77" s="37"/>
      <c r="NT77" s="37"/>
      <c r="NU77" s="37"/>
      <c r="NV77" s="37"/>
      <c r="NW77" s="37"/>
      <c r="NX77" s="37"/>
      <c r="NY77" s="37"/>
      <c r="NZ77" s="37"/>
      <c r="OA77" s="37"/>
      <c r="OB77" s="37"/>
      <c r="OC77" s="37"/>
      <c r="OD77" s="37"/>
      <c r="OE77" s="37"/>
      <c r="OF77" s="37"/>
      <c r="OG77" s="37"/>
      <c r="OH77" s="37"/>
      <c r="OI77" s="37"/>
      <c r="OJ77" s="37"/>
      <c r="OK77" s="37"/>
      <c r="OL77" s="37"/>
      <c r="OM77" s="37"/>
      <c r="ON77" s="37"/>
      <c r="OO77" s="37"/>
      <c r="OP77" s="37"/>
      <c r="OQ77" s="37"/>
      <c r="OR77" s="37"/>
      <c r="OS77" s="37"/>
      <c r="OT77" s="37"/>
      <c r="OU77" s="37"/>
      <c r="OV77" s="37"/>
      <c r="OW77" s="37"/>
      <c r="OX77" s="37"/>
      <c r="OY77" s="37"/>
      <c r="OZ77" s="37"/>
      <c r="PA77" s="37"/>
      <c r="PB77" s="37"/>
      <c r="PC77" s="37"/>
      <c r="PD77" s="37"/>
      <c r="PE77" s="37"/>
      <c r="PF77" s="37"/>
      <c r="PG77" s="37"/>
      <c r="PH77" s="37"/>
      <c r="PI77" s="37"/>
      <c r="PJ77" s="37"/>
      <c r="PK77" s="37"/>
      <c r="PL77" s="37"/>
      <c r="PM77" s="37"/>
      <c r="PN77" s="37"/>
      <c r="PO77" s="37"/>
      <c r="PP77" s="37"/>
      <c r="PQ77" s="37"/>
      <c r="PR77" s="37"/>
      <c r="PS77" s="37"/>
      <c r="PT77" s="37"/>
      <c r="PU77" s="37"/>
      <c r="PV77" s="37"/>
      <c r="PW77" s="37"/>
      <c r="PX77" s="37"/>
      <c r="PY77" s="37"/>
      <c r="PZ77" s="37"/>
      <c r="QA77" s="37"/>
      <c r="QB77" s="37"/>
      <c r="QC77" s="37"/>
      <c r="QD77" s="37"/>
      <c r="QE77" s="37"/>
      <c r="QF77" s="37"/>
      <c r="QG77" s="37"/>
      <c r="QH77" s="37"/>
      <c r="QI77" s="37"/>
      <c r="QJ77" s="37"/>
      <c r="QK77" s="37"/>
      <c r="QL77" s="37"/>
      <c r="QM77" s="37"/>
      <c r="QN77" s="37"/>
      <c r="QO77" s="37"/>
      <c r="QP77" s="37"/>
      <c r="QQ77" s="37"/>
      <c r="QR77" s="37"/>
      <c r="QS77" s="37"/>
      <c r="QT77" s="37"/>
      <c r="QU77" s="37"/>
      <c r="QV77" s="37"/>
      <c r="QW77" s="37"/>
      <c r="QX77" s="37"/>
      <c r="QY77" s="37"/>
      <c r="QZ77" s="37"/>
      <c r="RA77" s="37"/>
      <c r="RB77" s="37"/>
      <c r="RC77" s="37"/>
      <c r="RD77" s="37"/>
      <c r="RE77" s="37"/>
      <c r="RF77" s="37"/>
      <c r="RG77" s="37"/>
      <c r="RH77" s="37"/>
      <c r="RI77" s="37"/>
      <c r="RJ77" s="37"/>
      <c r="RK77" s="37"/>
      <c r="RL77" s="37"/>
      <c r="RM77" s="37"/>
      <c r="RN77" s="37"/>
      <c r="RO77" s="37"/>
      <c r="RP77" s="37"/>
      <c r="RQ77" s="37"/>
      <c r="RR77" s="37"/>
      <c r="RS77" s="37"/>
      <c r="RT77" s="37"/>
      <c r="RU77" s="37"/>
      <c r="RV77" s="37"/>
      <c r="RW77" s="37"/>
      <c r="RX77" s="37"/>
      <c r="RY77" s="37"/>
      <c r="RZ77" s="37"/>
      <c r="SA77" s="37"/>
      <c r="SB77" s="37"/>
      <c r="SC77" s="37"/>
      <c r="SD77" s="37"/>
      <c r="SE77" s="37"/>
      <c r="SF77" s="37"/>
      <c r="SG77" s="37"/>
      <c r="SH77" s="37"/>
      <c r="SI77" s="37"/>
      <c r="SJ77" s="37"/>
      <c r="SK77" s="37"/>
      <c r="SL77" s="37"/>
      <c r="SM77" s="37"/>
      <c r="SN77" s="37"/>
      <c r="SO77" s="37"/>
      <c r="SP77" s="37"/>
      <c r="SQ77" s="37"/>
      <c r="SR77" s="37"/>
      <c r="SS77" s="37"/>
      <c r="ST77" s="37"/>
      <c r="SU77" s="37"/>
      <c r="SV77" s="37"/>
      <c r="SW77" s="37"/>
      <c r="SX77" s="37"/>
      <c r="SY77" s="37"/>
      <c r="SZ77" s="37"/>
      <c r="TA77" s="37"/>
      <c r="TB77" s="37"/>
      <c r="TC77" s="37"/>
      <c r="TD77" s="37"/>
      <c r="TE77" s="37"/>
      <c r="TF77" s="37"/>
      <c r="TG77" s="37"/>
      <c r="TH77" s="37"/>
      <c r="TI77" s="37"/>
      <c r="TJ77" s="37"/>
      <c r="TK77" s="37"/>
      <c r="TL77" s="37"/>
      <c r="TM77" s="37"/>
      <c r="TN77" s="37"/>
      <c r="TO77" s="37"/>
      <c r="TP77" s="37"/>
      <c r="TQ77" s="37"/>
      <c r="TR77" s="37"/>
      <c r="TS77" s="37"/>
      <c r="TT77" s="37"/>
      <c r="TU77" s="37"/>
      <c r="TV77" s="37"/>
      <c r="TW77" s="37"/>
      <c r="TX77" s="37"/>
      <c r="TY77" s="37"/>
      <c r="TZ77" s="37"/>
      <c r="UA77" s="37"/>
      <c r="UB77" s="37"/>
      <c r="UC77" s="37"/>
      <c r="UD77" s="37"/>
      <c r="UE77" s="37"/>
      <c r="UF77" s="37"/>
      <c r="UG77" s="37"/>
      <c r="UH77" s="37"/>
      <c r="UI77" s="37"/>
      <c r="UJ77" s="37"/>
      <c r="UK77" s="37"/>
      <c r="UL77" s="37"/>
      <c r="UM77" s="37"/>
      <c r="UN77" s="37"/>
      <c r="UO77" s="37"/>
      <c r="UP77" s="37"/>
      <c r="UQ77" s="37"/>
      <c r="UR77" s="37"/>
      <c r="US77" s="37"/>
      <c r="UT77" s="37"/>
      <c r="UU77" s="37"/>
      <c r="UV77" s="37"/>
      <c r="UW77" s="37"/>
      <c r="UX77" s="37"/>
      <c r="UY77" s="37"/>
      <c r="UZ77" s="37"/>
      <c r="VA77" s="37"/>
      <c r="VB77" s="37"/>
      <c r="VC77" s="37"/>
      <c r="VD77" s="37"/>
      <c r="VE77" s="37"/>
      <c r="VF77" s="37"/>
      <c r="VG77" s="37"/>
      <c r="VH77" s="37"/>
      <c r="VI77" s="37"/>
      <c r="VJ77" s="37"/>
      <c r="VK77" s="37"/>
      <c r="VL77" s="37"/>
      <c r="VM77" s="37"/>
      <c r="VN77" s="37"/>
      <c r="VO77" s="37"/>
      <c r="VP77" s="37"/>
      <c r="VQ77" s="37"/>
      <c r="VR77" s="37"/>
      <c r="VS77" s="37"/>
      <c r="VT77" s="37"/>
      <c r="VU77" s="37"/>
      <c r="VV77" s="37"/>
      <c r="VW77" s="37"/>
      <c r="VX77" s="37"/>
      <c r="VY77" s="37"/>
      <c r="VZ77" s="37"/>
      <c r="WA77" s="37"/>
      <c r="WB77" s="37"/>
      <c r="WC77" s="37"/>
      <c r="WD77" s="37"/>
      <c r="WE77" s="37"/>
      <c r="WF77" s="37"/>
      <c r="WG77" s="37"/>
      <c r="WH77" s="37"/>
      <c r="WI77" s="37"/>
      <c r="WJ77" s="37"/>
      <c r="WK77" s="37"/>
      <c r="WL77" s="37"/>
      <c r="WM77" s="37"/>
      <c r="WN77" s="37"/>
      <c r="WO77" s="37"/>
      <c r="WP77" s="37"/>
      <c r="WQ77" s="37"/>
      <c r="WR77" s="37"/>
      <c r="WS77" s="37"/>
      <c r="WT77" s="37"/>
      <c r="WU77" s="37"/>
      <c r="WV77" s="37"/>
      <c r="WW77" s="37"/>
      <c r="WX77" s="37"/>
      <c r="WY77" s="37"/>
      <c r="WZ77" s="37"/>
      <c r="XA77" s="37"/>
      <c r="XB77" s="37"/>
      <c r="XC77" s="37"/>
      <c r="XD77" s="37"/>
      <c r="XE77" s="37"/>
      <c r="XF77" s="37"/>
      <c r="XG77" s="37"/>
      <c r="XH77" s="37"/>
      <c r="XI77" s="37"/>
      <c r="XJ77" s="37"/>
      <c r="XK77" s="37"/>
      <c r="XL77" s="37"/>
      <c r="XM77" s="37"/>
      <c r="XN77" s="37"/>
      <c r="XO77" s="37"/>
      <c r="XP77" s="37"/>
      <c r="XQ77" s="37"/>
      <c r="XR77" s="37"/>
      <c r="XS77" s="37"/>
      <c r="XT77" s="37"/>
      <c r="XU77" s="37"/>
      <c r="XV77" s="37"/>
      <c r="XW77" s="37"/>
      <c r="XX77" s="37"/>
      <c r="XY77" s="37"/>
      <c r="XZ77" s="37"/>
      <c r="YA77" s="37"/>
      <c r="YB77" s="37"/>
      <c r="YC77" s="37"/>
      <c r="YD77" s="37"/>
      <c r="YE77" s="37"/>
      <c r="YF77" s="37"/>
      <c r="YG77" s="37"/>
      <c r="YH77" s="37"/>
      <c r="YI77" s="37"/>
      <c r="YJ77" s="37"/>
      <c r="YK77" s="37"/>
      <c r="YL77" s="37"/>
      <c r="YM77" s="37"/>
      <c r="YN77" s="37"/>
      <c r="YO77" s="37"/>
      <c r="YP77" s="37"/>
      <c r="YQ77" s="37"/>
      <c r="YR77" s="37"/>
      <c r="YS77" s="37"/>
      <c r="YT77" s="37"/>
      <c r="YU77" s="37"/>
      <c r="YV77" s="37"/>
      <c r="YW77" s="37"/>
      <c r="YX77" s="37"/>
      <c r="YY77" s="37"/>
      <c r="YZ77" s="37"/>
      <c r="ZA77" s="37"/>
      <c r="ZB77" s="37"/>
      <c r="ZC77" s="37"/>
      <c r="ZD77" s="37"/>
      <c r="ZE77" s="37"/>
      <c r="ZF77" s="37"/>
      <c r="ZG77" s="37"/>
      <c r="ZH77" s="37"/>
      <c r="ZI77" s="37"/>
      <c r="ZJ77" s="37"/>
      <c r="ZK77" s="37"/>
      <c r="ZL77" s="37"/>
      <c r="ZM77" s="37"/>
      <c r="ZN77" s="37"/>
      <c r="ZO77" s="37"/>
      <c r="ZP77" s="37"/>
      <c r="ZQ77" s="37"/>
      <c r="ZR77" s="37"/>
      <c r="ZS77" s="37"/>
      <c r="ZT77" s="37"/>
      <c r="ZU77" s="37"/>
      <c r="ZV77" s="37"/>
      <c r="ZW77" s="37"/>
      <c r="ZX77" s="37"/>
      <c r="ZY77" s="37"/>
      <c r="ZZ77" s="37"/>
      <c r="AAA77" s="37"/>
      <c r="AAB77" s="37"/>
      <c r="AAC77" s="37"/>
      <c r="AAD77" s="37"/>
      <c r="AAE77" s="37"/>
      <c r="AAF77" s="37"/>
      <c r="AAG77" s="37"/>
      <c r="AAH77" s="37"/>
      <c r="AAI77" s="37"/>
      <c r="AAJ77" s="37"/>
      <c r="AAK77" s="37"/>
      <c r="AAL77" s="37"/>
      <c r="AAM77" s="37"/>
      <c r="AAN77" s="37"/>
      <c r="AAO77" s="37"/>
      <c r="AAP77" s="37"/>
      <c r="AAQ77" s="37"/>
      <c r="AAR77" s="37"/>
      <c r="AAS77" s="37"/>
      <c r="AAT77" s="37"/>
      <c r="AAU77" s="37"/>
      <c r="AAV77" s="37"/>
      <c r="AAW77" s="37"/>
      <c r="AAX77" s="37"/>
      <c r="AAY77" s="37"/>
      <c r="AAZ77" s="37"/>
      <c r="ABA77" s="37"/>
      <c r="ABB77" s="37"/>
      <c r="ABC77" s="37"/>
      <c r="ABD77" s="37"/>
      <c r="ABE77" s="37"/>
      <c r="ABF77" s="37"/>
      <c r="ABG77" s="37"/>
      <c r="ABH77" s="37"/>
      <c r="ABI77" s="37"/>
      <c r="ABJ77" s="37"/>
      <c r="ABK77" s="37"/>
      <c r="ABL77" s="37"/>
      <c r="ABM77" s="37"/>
      <c r="ABN77" s="37"/>
      <c r="ABO77" s="37"/>
      <c r="ABP77" s="37"/>
      <c r="ABQ77" s="37"/>
      <c r="ABR77" s="37"/>
      <c r="ABS77" s="37"/>
      <c r="ABT77" s="37"/>
      <c r="ABU77" s="37"/>
      <c r="ABV77" s="37"/>
      <c r="ABW77" s="37"/>
      <c r="ABX77" s="37"/>
      <c r="ABY77" s="37"/>
      <c r="ABZ77" s="37"/>
      <c r="ACA77" s="37"/>
      <c r="ACB77" s="37"/>
      <c r="ACC77" s="37"/>
      <c r="ACD77" s="37"/>
      <c r="ACE77" s="37"/>
      <c r="ACF77" s="37"/>
      <c r="ACG77" s="37"/>
      <c r="ACH77" s="37"/>
      <c r="ACI77" s="37"/>
      <c r="ACJ77" s="37"/>
      <c r="ACK77" s="37"/>
      <c r="ACL77" s="37"/>
      <c r="ACM77" s="37"/>
      <c r="ACN77" s="37"/>
      <c r="ACO77" s="37"/>
      <c r="ACP77" s="37"/>
      <c r="ACQ77" s="37"/>
      <c r="ACR77" s="37"/>
      <c r="ACS77" s="37"/>
      <c r="ACT77" s="37"/>
      <c r="ACU77" s="37"/>
      <c r="ACV77" s="37"/>
      <c r="ACW77" s="37"/>
      <c r="ACX77" s="37"/>
      <c r="ACY77" s="37"/>
      <c r="ACZ77" s="37"/>
      <c r="ADA77" s="37"/>
      <c r="ADB77" s="37"/>
      <c r="ADC77" s="37"/>
      <c r="ADD77" s="37"/>
      <c r="ADE77" s="37"/>
      <c r="ADF77" s="37"/>
      <c r="ADG77" s="37"/>
      <c r="ADH77" s="37"/>
      <c r="ADI77" s="37"/>
      <c r="ADJ77" s="37"/>
      <c r="ADK77" s="37"/>
      <c r="ADL77" s="37"/>
      <c r="ADM77" s="37"/>
      <c r="ADN77" s="37"/>
      <c r="ADO77" s="37"/>
      <c r="ADP77" s="37"/>
      <c r="ADQ77" s="37"/>
      <c r="ADR77" s="37"/>
      <c r="ADS77" s="37"/>
      <c r="ADT77" s="37"/>
      <c r="ADU77" s="37"/>
      <c r="ADV77" s="37"/>
      <c r="ADW77" s="37"/>
      <c r="ADX77" s="37"/>
      <c r="ADY77" s="37"/>
      <c r="ADZ77" s="37"/>
      <c r="AEA77" s="37"/>
      <c r="AEB77" s="37"/>
      <c r="AEC77" s="37"/>
      <c r="AED77" s="37"/>
      <c r="AEE77" s="37"/>
      <c r="AEF77" s="37"/>
      <c r="AEG77" s="37"/>
      <c r="AEH77" s="37"/>
      <c r="AEI77" s="37"/>
      <c r="AEJ77" s="37"/>
      <c r="AEK77" s="37"/>
      <c r="AEL77" s="37"/>
      <c r="AEM77" s="37"/>
      <c r="AEN77" s="37"/>
      <c r="AEO77" s="37"/>
      <c r="AEP77" s="37"/>
      <c r="AEQ77" s="37"/>
      <c r="AER77" s="37"/>
      <c r="AES77" s="37"/>
      <c r="AET77" s="37"/>
      <c r="AEU77" s="37"/>
      <c r="AEV77" s="37"/>
      <c r="AEW77" s="37"/>
      <c r="AEX77" s="37"/>
      <c r="AEY77" s="37"/>
      <c r="AEZ77" s="37"/>
      <c r="AFA77" s="37"/>
      <c r="AFB77" s="37"/>
      <c r="AFC77" s="37"/>
      <c r="AFD77" s="37"/>
      <c r="AFE77" s="37"/>
      <c r="AFF77" s="37"/>
      <c r="AFG77" s="37"/>
      <c r="AFH77" s="37"/>
      <c r="AFI77" s="37"/>
      <c r="AFJ77" s="37"/>
      <c r="AFK77" s="37"/>
      <c r="AFL77" s="37"/>
      <c r="AFM77" s="37"/>
      <c r="AFN77" s="37"/>
      <c r="AFO77" s="37"/>
      <c r="AFP77" s="37"/>
      <c r="AFQ77" s="37"/>
      <c r="AFR77" s="37"/>
      <c r="AFS77" s="37"/>
      <c r="AFT77" s="37"/>
      <c r="AFU77" s="37"/>
      <c r="AFV77" s="37"/>
      <c r="AFW77" s="37"/>
      <c r="AFX77" s="37"/>
      <c r="AFY77" s="37"/>
      <c r="AFZ77" s="37"/>
      <c r="AGA77" s="37"/>
      <c r="AGB77" s="37"/>
      <c r="AGC77" s="37"/>
      <c r="AGD77" s="37"/>
      <c r="AGE77" s="37"/>
      <c r="AGF77" s="37"/>
      <c r="AGG77" s="37"/>
      <c r="AGH77" s="37"/>
      <c r="AGI77" s="37"/>
      <c r="AGJ77" s="37"/>
      <c r="AGK77" s="37"/>
      <c r="AGL77" s="37"/>
      <c r="AGM77" s="37"/>
      <c r="AGN77" s="37"/>
      <c r="AGO77" s="37"/>
      <c r="AGP77" s="37"/>
      <c r="AGQ77" s="37"/>
      <c r="AGR77" s="37"/>
      <c r="AGS77" s="37"/>
      <c r="AGT77" s="37"/>
      <c r="AGU77" s="37"/>
      <c r="AGV77" s="37"/>
      <c r="AGW77" s="37"/>
      <c r="AGX77" s="37"/>
      <c r="AGY77" s="37"/>
      <c r="AGZ77" s="37"/>
      <c r="AHA77" s="37"/>
      <c r="AHB77" s="37"/>
      <c r="AHC77" s="37"/>
      <c r="AHD77" s="37"/>
      <c r="AHE77" s="37"/>
      <c r="AHF77" s="37"/>
      <c r="AHG77" s="37"/>
      <c r="AHH77" s="37"/>
      <c r="AHI77" s="37"/>
      <c r="AHJ77" s="37"/>
      <c r="AHK77" s="37"/>
      <c r="AHL77" s="37"/>
      <c r="AHM77" s="37"/>
      <c r="AHN77" s="37"/>
      <c r="AHO77" s="37"/>
      <c r="AHP77" s="37"/>
      <c r="AHQ77" s="37"/>
      <c r="AHR77" s="37"/>
      <c r="AHS77" s="37"/>
      <c r="AHT77" s="37"/>
      <c r="AHU77" s="37"/>
      <c r="AHV77" s="37"/>
      <c r="AHW77" s="37"/>
      <c r="AHX77" s="37"/>
      <c r="AHY77" s="37"/>
      <c r="AHZ77" s="37"/>
      <c r="AIA77" s="37"/>
      <c r="AIB77" s="37"/>
      <c r="AIC77" s="37"/>
      <c r="AID77" s="37"/>
      <c r="AIE77" s="37"/>
      <c r="AIF77" s="37"/>
      <c r="AIG77" s="37"/>
      <c r="AIH77" s="37"/>
      <c r="AII77" s="37"/>
      <c r="AIJ77" s="37"/>
      <c r="AIK77" s="37"/>
      <c r="AIL77" s="37"/>
      <c r="AIM77" s="37"/>
      <c r="AIN77" s="37"/>
      <c r="AIO77" s="37"/>
      <c r="AIP77" s="37"/>
      <c r="AIQ77" s="37"/>
      <c r="AIR77" s="37"/>
      <c r="AIS77" s="37"/>
      <c r="AIT77" s="37"/>
      <c r="AIU77" s="37"/>
      <c r="AIV77" s="37"/>
      <c r="AIW77" s="37"/>
      <c r="AIX77" s="37"/>
      <c r="AIY77" s="37"/>
      <c r="AIZ77" s="37"/>
      <c r="AJA77" s="37"/>
      <c r="AJB77" s="37"/>
      <c r="AJC77" s="37"/>
      <c r="AJD77" s="37"/>
      <c r="AJE77" s="37"/>
      <c r="AJF77" s="37"/>
      <c r="AJG77" s="37"/>
      <c r="AJH77" s="37"/>
      <c r="AJI77" s="37"/>
      <c r="AJJ77" s="37"/>
      <c r="AJK77" s="37"/>
      <c r="AJL77" s="37"/>
      <c r="AJM77" s="37"/>
      <c r="AJN77" s="37"/>
      <c r="AJO77" s="37"/>
      <c r="AJP77" s="37"/>
      <c r="AJQ77" s="37"/>
      <c r="AJR77" s="37"/>
      <c r="AJS77" s="37"/>
      <c r="AJT77" s="37"/>
      <c r="AJU77" s="37"/>
      <c r="AJV77" s="37"/>
      <c r="AJW77" s="37"/>
      <c r="AJX77" s="37"/>
      <c r="AJY77" s="37"/>
      <c r="AJZ77" s="37"/>
      <c r="AKA77" s="37"/>
      <c r="AKB77" s="37"/>
      <c r="AKC77" s="37"/>
      <c r="AKD77" s="37"/>
      <c r="AKE77" s="37"/>
      <c r="AKF77" s="37"/>
      <c r="AKG77" s="37"/>
      <c r="AKH77" s="37"/>
      <c r="AKI77" s="37"/>
      <c r="AKJ77" s="37"/>
      <c r="AKK77" s="37"/>
      <c r="AKL77" s="37"/>
      <c r="AKM77" s="37"/>
      <c r="AKN77" s="37"/>
      <c r="AKO77" s="37"/>
      <c r="AKP77" s="37"/>
      <c r="AKQ77" s="37"/>
      <c r="AKR77" s="37"/>
      <c r="AKS77" s="37"/>
      <c r="AKT77" s="37"/>
      <c r="AKU77" s="37"/>
      <c r="AKV77" s="37"/>
      <c r="AKW77" s="37"/>
      <c r="AKX77" s="37"/>
      <c r="AKY77" s="37"/>
      <c r="AKZ77" s="37"/>
      <c r="ALA77" s="37"/>
      <c r="ALB77" s="37"/>
      <c r="ALC77" s="37"/>
      <c r="ALD77" s="37"/>
      <c r="ALE77" s="37"/>
      <c r="ALF77" s="37"/>
      <c r="ALG77" s="37"/>
      <c r="ALH77" s="37"/>
      <c r="ALI77" s="37"/>
      <c r="ALJ77" s="37"/>
      <c r="ALK77" s="37"/>
      <c r="ALL77" s="37"/>
      <c r="ALM77" s="37"/>
      <c r="ALN77" s="37"/>
      <c r="ALO77" s="37"/>
      <c r="ALP77" s="37"/>
      <c r="ALQ77" s="37"/>
      <c r="ALR77" s="37"/>
      <c r="ALS77" s="37"/>
      <c r="ALT77" s="37"/>
      <c r="ALU77" s="37"/>
      <c r="ALV77" s="37"/>
      <c r="ALW77" s="37"/>
      <c r="ALX77" s="37"/>
      <c r="ALY77" s="37"/>
      <c r="ALZ77" s="37"/>
      <c r="AMA77" s="37"/>
      <c r="AMB77" s="37"/>
      <c r="AMC77" s="37"/>
      <c r="AMD77" s="37"/>
      <c r="AME77" s="37"/>
      <c r="AMF77" s="37"/>
      <c r="AMG77" s="37"/>
      <c r="AMH77" s="37"/>
      <c r="AMI77" s="37"/>
      <c r="AMJ77" s="37"/>
      <c r="AMK77" s="37"/>
    </row>
    <row r="78" spans="1:1025" s="136" customFormat="1" ht="49.5" customHeight="1" x14ac:dyDescent="0.25">
      <c r="A78" s="112"/>
      <c r="B78" s="112"/>
      <c r="C78" s="112"/>
      <c r="D78" s="112"/>
      <c r="E78" s="122" t="s">
        <v>138</v>
      </c>
      <c r="F78" s="106" t="s">
        <v>152</v>
      </c>
      <c r="G78" s="35">
        <f t="shared" ref="G78:G82" si="20">H78+I78</f>
        <v>266476.83</v>
      </c>
      <c r="H78" s="140">
        <f>100000+76476.83+90000</f>
        <v>266476.83</v>
      </c>
      <c r="I78" s="141">
        <v>0</v>
      </c>
      <c r="J78" s="140">
        <v>0</v>
      </c>
      <c r="K78" s="36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  <c r="IW78" s="37"/>
      <c r="IX78" s="37"/>
      <c r="IY78" s="37"/>
      <c r="IZ78" s="37"/>
      <c r="JA78" s="37"/>
      <c r="JB78" s="37"/>
      <c r="JC78" s="37"/>
      <c r="JD78" s="37"/>
      <c r="JE78" s="37"/>
      <c r="JF78" s="37"/>
      <c r="JG78" s="37"/>
      <c r="JH78" s="37"/>
      <c r="JI78" s="37"/>
      <c r="JJ78" s="37"/>
      <c r="JK78" s="37"/>
      <c r="JL78" s="37"/>
      <c r="JM78" s="37"/>
      <c r="JN78" s="37"/>
      <c r="JO78" s="37"/>
      <c r="JP78" s="37"/>
      <c r="JQ78" s="37"/>
      <c r="JR78" s="37"/>
      <c r="JS78" s="37"/>
      <c r="JT78" s="37"/>
      <c r="JU78" s="37"/>
      <c r="JV78" s="37"/>
      <c r="JW78" s="37"/>
      <c r="JX78" s="37"/>
      <c r="JY78" s="37"/>
      <c r="JZ78" s="37"/>
      <c r="KA78" s="37"/>
      <c r="KB78" s="37"/>
      <c r="KC78" s="37"/>
      <c r="KD78" s="37"/>
      <c r="KE78" s="37"/>
      <c r="KF78" s="37"/>
      <c r="KG78" s="37"/>
      <c r="KH78" s="37"/>
      <c r="KI78" s="37"/>
      <c r="KJ78" s="37"/>
      <c r="KK78" s="37"/>
      <c r="KL78" s="37"/>
      <c r="KM78" s="37"/>
      <c r="KN78" s="37"/>
      <c r="KO78" s="37"/>
      <c r="KP78" s="37"/>
      <c r="KQ78" s="37"/>
      <c r="KR78" s="37"/>
      <c r="KS78" s="37"/>
      <c r="KT78" s="37"/>
      <c r="KU78" s="37"/>
      <c r="KV78" s="37"/>
      <c r="KW78" s="37"/>
      <c r="KX78" s="37"/>
      <c r="KY78" s="37"/>
      <c r="KZ78" s="37"/>
      <c r="LA78" s="37"/>
      <c r="LB78" s="37"/>
      <c r="LC78" s="37"/>
      <c r="LD78" s="37"/>
      <c r="LE78" s="37"/>
      <c r="LF78" s="37"/>
      <c r="LG78" s="37"/>
      <c r="LH78" s="37"/>
      <c r="LI78" s="37"/>
      <c r="LJ78" s="37"/>
      <c r="LK78" s="37"/>
      <c r="LL78" s="37"/>
      <c r="LM78" s="37"/>
      <c r="LN78" s="37"/>
      <c r="LO78" s="37"/>
      <c r="LP78" s="37"/>
      <c r="LQ78" s="37"/>
      <c r="LR78" s="37"/>
      <c r="LS78" s="37"/>
      <c r="LT78" s="37"/>
      <c r="LU78" s="37"/>
      <c r="LV78" s="37"/>
      <c r="LW78" s="37"/>
      <c r="LX78" s="37"/>
      <c r="LY78" s="37"/>
      <c r="LZ78" s="37"/>
      <c r="MA78" s="37"/>
      <c r="MB78" s="37"/>
      <c r="MC78" s="37"/>
      <c r="MD78" s="37"/>
      <c r="ME78" s="37"/>
      <c r="MF78" s="37"/>
      <c r="MG78" s="37"/>
      <c r="MH78" s="37"/>
      <c r="MI78" s="37"/>
      <c r="MJ78" s="37"/>
      <c r="MK78" s="37"/>
      <c r="ML78" s="37"/>
      <c r="MM78" s="37"/>
      <c r="MN78" s="37"/>
      <c r="MO78" s="37"/>
      <c r="MP78" s="37"/>
      <c r="MQ78" s="37"/>
      <c r="MR78" s="37"/>
      <c r="MS78" s="37"/>
      <c r="MT78" s="37"/>
      <c r="MU78" s="37"/>
      <c r="MV78" s="37"/>
      <c r="MW78" s="37"/>
      <c r="MX78" s="37"/>
      <c r="MY78" s="37"/>
      <c r="MZ78" s="37"/>
      <c r="NA78" s="37"/>
      <c r="NB78" s="37"/>
      <c r="NC78" s="37"/>
      <c r="ND78" s="37"/>
      <c r="NE78" s="37"/>
      <c r="NF78" s="37"/>
      <c r="NG78" s="37"/>
      <c r="NH78" s="37"/>
      <c r="NI78" s="37"/>
      <c r="NJ78" s="37"/>
      <c r="NK78" s="37"/>
      <c r="NL78" s="37"/>
      <c r="NM78" s="37"/>
      <c r="NN78" s="37"/>
      <c r="NO78" s="37"/>
      <c r="NP78" s="37"/>
      <c r="NQ78" s="37"/>
      <c r="NR78" s="37"/>
      <c r="NS78" s="37"/>
      <c r="NT78" s="37"/>
      <c r="NU78" s="37"/>
      <c r="NV78" s="37"/>
      <c r="NW78" s="37"/>
      <c r="NX78" s="37"/>
      <c r="NY78" s="37"/>
      <c r="NZ78" s="37"/>
      <c r="OA78" s="37"/>
      <c r="OB78" s="37"/>
      <c r="OC78" s="37"/>
      <c r="OD78" s="37"/>
      <c r="OE78" s="37"/>
      <c r="OF78" s="37"/>
      <c r="OG78" s="37"/>
      <c r="OH78" s="37"/>
      <c r="OI78" s="37"/>
      <c r="OJ78" s="37"/>
      <c r="OK78" s="37"/>
      <c r="OL78" s="37"/>
      <c r="OM78" s="37"/>
      <c r="ON78" s="37"/>
      <c r="OO78" s="37"/>
      <c r="OP78" s="37"/>
      <c r="OQ78" s="37"/>
      <c r="OR78" s="37"/>
      <c r="OS78" s="37"/>
      <c r="OT78" s="37"/>
      <c r="OU78" s="37"/>
      <c r="OV78" s="37"/>
      <c r="OW78" s="37"/>
      <c r="OX78" s="37"/>
      <c r="OY78" s="37"/>
      <c r="OZ78" s="37"/>
      <c r="PA78" s="37"/>
      <c r="PB78" s="37"/>
      <c r="PC78" s="37"/>
      <c r="PD78" s="37"/>
      <c r="PE78" s="37"/>
      <c r="PF78" s="37"/>
      <c r="PG78" s="37"/>
      <c r="PH78" s="37"/>
      <c r="PI78" s="37"/>
      <c r="PJ78" s="37"/>
      <c r="PK78" s="37"/>
      <c r="PL78" s="37"/>
      <c r="PM78" s="37"/>
      <c r="PN78" s="37"/>
      <c r="PO78" s="37"/>
      <c r="PP78" s="37"/>
      <c r="PQ78" s="37"/>
      <c r="PR78" s="37"/>
      <c r="PS78" s="37"/>
      <c r="PT78" s="37"/>
      <c r="PU78" s="37"/>
      <c r="PV78" s="37"/>
      <c r="PW78" s="37"/>
      <c r="PX78" s="37"/>
      <c r="PY78" s="37"/>
      <c r="PZ78" s="37"/>
      <c r="QA78" s="37"/>
      <c r="QB78" s="37"/>
      <c r="QC78" s="37"/>
      <c r="QD78" s="37"/>
      <c r="QE78" s="37"/>
      <c r="QF78" s="37"/>
      <c r="QG78" s="37"/>
      <c r="QH78" s="37"/>
      <c r="QI78" s="37"/>
      <c r="QJ78" s="37"/>
      <c r="QK78" s="37"/>
      <c r="QL78" s="37"/>
      <c r="QM78" s="37"/>
      <c r="QN78" s="37"/>
      <c r="QO78" s="37"/>
      <c r="QP78" s="37"/>
      <c r="QQ78" s="37"/>
      <c r="QR78" s="37"/>
      <c r="QS78" s="37"/>
      <c r="QT78" s="37"/>
      <c r="QU78" s="37"/>
      <c r="QV78" s="37"/>
      <c r="QW78" s="37"/>
      <c r="QX78" s="37"/>
      <c r="QY78" s="37"/>
      <c r="QZ78" s="37"/>
      <c r="RA78" s="37"/>
      <c r="RB78" s="37"/>
      <c r="RC78" s="37"/>
      <c r="RD78" s="37"/>
      <c r="RE78" s="37"/>
      <c r="RF78" s="37"/>
      <c r="RG78" s="37"/>
      <c r="RH78" s="37"/>
      <c r="RI78" s="37"/>
      <c r="RJ78" s="37"/>
      <c r="RK78" s="37"/>
      <c r="RL78" s="37"/>
      <c r="RM78" s="37"/>
      <c r="RN78" s="37"/>
      <c r="RO78" s="37"/>
      <c r="RP78" s="37"/>
      <c r="RQ78" s="37"/>
      <c r="RR78" s="37"/>
      <c r="RS78" s="37"/>
      <c r="RT78" s="37"/>
      <c r="RU78" s="37"/>
      <c r="RV78" s="37"/>
      <c r="RW78" s="37"/>
      <c r="RX78" s="37"/>
      <c r="RY78" s="37"/>
      <c r="RZ78" s="37"/>
      <c r="SA78" s="37"/>
      <c r="SB78" s="37"/>
      <c r="SC78" s="37"/>
      <c r="SD78" s="37"/>
      <c r="SE78" s="37"/>
      <c r="SF78" s="37"/>
      <c r="SG78" s="37"/>
      <c r="SH78" s="37"/>
      <c r="SI78" s="37"/>
      <c r="SJ78" s="37"/>
      <c r="SK78" s="37"/>
      <c r="SL78" s="37"/>
      <c r="SM78" s="37"/>
      <c r="SN78" s="37"/>
      <c r="SO78" s="37"/>
      <c r="SP78" s="37"/>
      <c r="SQ78" s="37"/>
      <c r="SR78" s="37"/>
      <c r="SS78" s="37"/>
      <c r="ST78" s="37"/>
      <c r="SU78" s="37"/>
      <c r="SV78" s="37"/>
      <c r="SW78" s="37"/>
      <c r="SX78" s="37"/>
      <c r="SY78" s="37"/>
      <c r="SZ78" s="37"/>
      <c r="TA78" s="37"/>
      <c r="TB78" s="37"/>
      <c r="TC78" s="37"/>
      <c r="TD78" s="37"/>
      <c r="TE78" s="37"/>
      <c r="TF78" s="37"/>
      <c r="TG78" s="37"/>
      <c r="TH78" s="37"/>
      <c r="TI78" s="37"/>
      <c r="TJ78" s="37"/>
      <c r="TK78" s="37"/>
      <c r="TL78" s="37"/>
      <c r="TM78" s="37"/>
      <c r="TN78" s="37"/>
      <c r="TO78" s="37"/>
      <c r="TP78" s="37"/>
      <c r="TQ78" s="37"/>
      <c r="TR78" s="37"/>
      <c r="TS78" s="37"/>
      <c r="TT78" s="37"/>
      <c r="TU78" s="37"/>
      <c r="TV78" s="37"/>
      <c r="TW78" s="37"/>
      <c r="TX78" s="37"/>
      <c r="TY78" s="37"/>
      <c r="TZ78" s="37"/>
      <c r="UA78" s="37"/>
      <c r="UB78" s="37"/>
      <c r="UC78" s="37"/>
      <c r="UD78" s="37"/>
      <c r="UE78" s="37"/>
      <c r="UF78" s="37"/>
      <c r="UG78" s="37"/>
      <c r="UH78" s="37"/>
      <c r="UI78" s="37"/>
      <c r="UJ78" s="37"/>
      <c r="UK78" s="37"/>
      <c r="UL78" s="37"/>
      <c r="UM78" s="37"/>
      <c r="UN78" s="37"/>
      <c r="UO78" s="37"/>
      <c r="UP78" s="37"/>
      <c r="UQ78" s="37"/>
      <c r="UR78" s="37"/>
      <c r="US78" s="37"/>
      <c r="UT78" s="37"/>
      <c r="UU78" s="37"/>
      <c r="UV78" s="37"/>
      <c r="UW78" s="37"/>
      <c r="UX78" s="37"/>
      <c r="UY78" s="37"/>
      <c r="UZ78" s="37"/>
      <c r="VA78" s="37"/>
      <c r="VB78" s="37"/>
      <c r="VC78" s="37"/>
      <c r="VD78" s="37"/>
      <c r="VE78" s="37"/>
      <c r="VF78" s="37"/>
      <c r="VG78" s="37"/>
      <c r="VH78" s="37"/>
      <c r="VI78" s="37"/>
      <c r="VJ78" s="37"/>
      <c r="VK78" s="37"/>
      <c r="VL78" s="37"/>
      <c r="VM78" s="37"/>
      <c r="VN78" s="37"/>
      <c r="VO78" s="37"/>
      <c r="VP78" s="37"/>
      <c r="VQ78" s="37"/>
      <c r="VR78" s="37"/>
      <c r="VS78" s="37"/>
      <c r="VT78" s="37"/>
      <c r="VU78" s="37"/>
      <c r="VV78" s="37"/>
      <c r="VW78" s="37"/>
      <c r="VX78" s="37"/>
      <c r="VY78" s="37"/>
      <c r="VZ78" s="37"/>
      <c r="WA78" s="37"/>
      <c r="WB78" s="37"/>
      <c r="WC78" s="37"/>
      <c r="WD78" s="37"/>
      <c r="WE78" s="37"/>
      <c r="WF78" s="37"/>
      <c r="WG78" s="37"/>
      <c r="WH78" s="37"/>
      <c r="WI78" s="37"/>
      <c r="WJ78" s="37"/>
      <c r="WK78" s="37"/>
      <c r="WL78" s="37"/>
      <c r="WM78" s="37"/>
      <c r="WN78" s="37"/>
      <c r="WO78" s="37"/>
      <c r="WP78" s="37"/>
      <c r="WQ78" s="37"/>
      <c r="WR78" s="37"/>
      <c r="WS78" s="37"/>
      <c r="WT78" s="37"/>
      <c r="WU78" s="37"/>
      <c r="WV78" s="37"/>
      <c r="WW78" s="37"/>
      <c r="WX78" s="37"/>
      <c r="WY78" s="37"/>
      <c r="WZ78" s="37"/>
      <c r="XA78" s="37"/>
      <c r="XB78" s="37"/>
      <c r="XC78" s="37"/>
      <c r="XD78" s="37"/>
      <c r="XE78" s="37"/>
      <c r="XF78" s="37"/>
      <c r="XG78" s="37"/>
      <c r="XH78" s="37"/>
      <c r="XI78" s="37"/>
      <c r="XJ78" s="37"/>
      <c r="XK78" s="37"/>
      <c r="XL78" s="37"/>
      <c r="XM78" s="37"/>
      <c r="XN78" s="37"/>
      <c r="XO78" s="37"/>
      <c r="XP78" s="37"/>
      <c r="XQ78" s="37"/>
      <c r="XR78" s="37"/>
      <c r="XS78" s="37"/>
      <c r="XT78" s="37"/>
      <c r="XU78" s="37"/>
      <c r="XV78" s="37"/>
      <c r="XW78" s="37"/>
      <c r="XX78" s="37"/>
      <c r="XY78" s="37"/>
      <c r="XZ78" s="37"/>
      <c r="YA78" s="37"/>
      <c r="YB78" s="37"/>
      <c r="YC78" s="37"/>
      <c r="YD78" s="37"/>
      <c r="YE78" s="37"/>
      <c r="YF78" s="37"/>
      <c r="YG78" s="37"/>
      <c r="YH78" s="37"/>
      <c r="YI78" s="37"/>
      <c r="YJ78" s="37"/>
      <c r="YK78" s="37"/>
      <c r="YL78" s="37"/>
      <c r="YM78" s="37"/>
      <c r="YN78" s="37"/>
      <c r="YO78" s="37"/>
      <c r="YP78" s="37"/>
      <c r="YQ78" s="37"/>
      <c r="YR78" s="37"/>
      <c r="YS78" s="37"/>
      <c r="YT78" s="37"/>
      <c r="YU78" s="37"/>
      <c r="YV78" s="37"/>
      <c r="YW78" s="37"/>
      <c r="YX78" s="37"/>
      <c r="YY78" s="37"/>
      <c r="YZ78" s="37"/>
      <c r="ZA78" s="37"/>
      <c r="ZB78" s="37"/>
      <c r="ZC78" s="37"/>
      <c r="ZD78" s="37"/>
      <c r="ZE78" s="37"/>
      <c r="ZF78" s="37"/>
      <c r="ZG78" s="37"/>
      <c r="ZH78" s="37"/>
      <c r="ZI78" s="37"/>
      <c r="ZJ78" s="37"/>
      <c r="ZK78" s="37"/>
      <c r="ZL78" s="37"/>
      <c r="ZM78" s="37"/>
      <c r="ZN78" s="37"/>
      <c r="ZO78" s="37"/>
      <c r="ZP78" s="37"/>
      <c r="ZQ78" s="37"/>
      <c r="ZR78" s="37"/>
      <c r="ZS78" s="37"/>
      <c r="ZT78" s="37"/>
      <c r="ZU78" s="37"/>
      <c r="ZV78" s="37"/>
      <c r="ZW78" s="37"/>
      <c r="ZX78" s="37"/>
      <c r="ZY78" s="37"/>
      <c r="ZZ78" s="37"/>
      <c r="AAA78" s="37"/>
      <c r="AAB78" s="37"/>
      <c r="AAC78" s="37"/>
      <c r="AAD78" s="37"/>
      <c r="AAE78" s="37"/>
      <c r="AAF78" s="37"/>
      <c r="AAG78" s="37"/>
      <c r="AAH78" s="37"/>
      <c r="AAI78" s="37"/>
      <c r="AAJ78" s="37"/>
      <c r="AAK78" s="37"/>
      <c r="AAL78" s="37"/>
      <c r="AAM78" s="37"/>
      <c r="AAN78" s="37"/>
      <c r="AAO78" s="37"/>
      <c r="AAP78" s="37"/>
      <c r="AAQ78" s="37"/>
      <c r="AAR78" s="37"/>
      <c r="AAS78" s="37"/>
      <c r="AAT78" s="37"/>
      <c r="AAU78" s="37"/>
      <c r="AAV78" s="37"/>
      <c r="AAW78" s="37"/>
      <c r="AAX78" s="37"/>
      <c r="AAY78" s="37"/>
      <c r="AAZ78" s="37"/>
      <c r="ABA78" s="37"/>
      <c r="ABB78" s="37"/>
      <c r="ABC78" s="37"/>
      <c r="ABD78" s="37"/>
      <c r="ABE78" s="37"/>
      <c r="ABF78" s="37"/>
      <c r="ABG78" s="37"/>
      <c r="ABH78" s="37"/>
      <c r="ABI78" s="37"/>
      <c r="ABJ78" s="37"/>
      <c r="ABK78" s="37"/>
      <c r="ABL78" s="37"/>
      <c r="ABM78" s="37"/>
      <c r="ABN78" s="37"/>
      <c r="ABO78" s="37"/>
      <c r="ABP78" s="37"/>
      <c r="ABQ78" s="37"/>
      <c r="ABR78" s="37"/>
      <c r="ABS78" s="37"/>
      <c r="ABT78" s="37"/>
      <c r="ABU78" s="37"/>
      <c r="ABV78" s="37"/>
      <c r="ABW78" s="37"/>
      <c r="ABX78" s="37"/>
      <c r="ABY78" s="37"/>
      <c r="ABZ78" s="37"/>
      <c r="ACA78" s="37"/>
      <c r="ACB78" s="37"/>
      <c r="ACC78" s="37"/>
      <c r="ACD78" s="37"/>
      <c r="ACE78" s="37"/>
      <c r="ACF78" s="37"/>
      <c r="ACG78" s="37"/>
      <c r="ACH78" s="37"/>
      <c r="ACI78" s="37"/>
      <c r="ACJ78" s="37"/>
      <c r="ACK78" s="37"/>
      <c r="ACL78" s="37"/>
      <c r="ACM78" s="37"/>
      <c r="ACN78" s="37"/>
      <c r="ACO78" s="37"/>
      <c r="ACP78" s="37"/>
      <c r="ACQ78" s="37"/>
      <c r="ACR78" s="37"/>
      <c r="ACS78" s="37"/>
      <c r="ACT78" s="37"/>
      <c r="ACU78" s="37"/>
      <c r="ACV78" s="37"/>
      <c r="ACW78" s="37"/>
      <c r="ACX78" s="37"/>
      <c r="ACY78" s="37"/>
      <c r="ACZ78" s="37"/>
      <c r="ADA78" s="37"/>
      <c r="ADB78" s="37"/>
      <c r="ADC78" s="37"/>
      <c r="ADD78" s="37"/>
      <c r="ADE78" s="37"/>
      <c r="ADF78" s="37"/>
      <c r="ADG78" s="37"/>
      <c r="ADH78" s="37"/>
      <c r="ADI78" s="37"/>
      <c r="ADJ78" s="37"/>
      <c r="ADK78" s="37"/>
      <c r="ADL78" s="37"/>
      <c r="ADM78" s="37"/>
      <c r="ADN78" s="37"/>
      <c r="ADO78" s="37"/>
      <c r="ADP78" s="37"/>
      <c r="ADQ78" s="37"/>
      <c r="ADR78" s="37"/>
      <c r="ADS78" s="37"/>
      <c r="ADT78" s="37"/>
      <c r="ADU78" s="37"/>
      <c r="ADV78" s="37"/>
      <c r="ADW78" s="37"/>
      <c r="ADX78" s="37"/>
      <c r="ADY78" s="37"/>
      <c r="ADZ78" s="37"/>
      <c r="AEA78" s="37"/>
      <c r="AEB78" s="37"/>
      <c r="AEC78" s="37"/>
      <c r="AED78" s="37"/>
      <c r="AEE78" s="37"/>
      <c r="AEF78" s="37"/>
      <c r="AEG78" s="37"/>
      <c r="AEH78" s="37"/>
      <c r="AEI78" s="37"/>
      <c r="AEJ78" s="37"/>
      <c r="AEK78" s="37"/>
      <c r="AEL78" s="37"/>
      <c r="AEM78" s="37"/>
      <c r="AEN78" s="37"/>
      <c r="AEO78" s="37"/>
      <c r="AEP78" s="37"/>
      <c r="AEQ78" s="37"/>
      <c r="AER78" s="37"/>
      <c r="AES78" s="37"/>
      <c r="AET78" s="37"/>
      <c r="AEU78" s="37"/>
      <c r="AEV78" s="37"/>
      <c r="AEW78" s="37"/>
      <c r="AEX78" s="37"/>
      <c r="AEY78" s="37"/>
      <c r="AEZ78" s="37"/>
      <c r="AFA78" s="37"/>
      <c r="AFB78" s="37"/>
      <c r="AFC78" s="37"/>
      <c r="AFD78" s="37"/>
      <c r="AFE78" s="37"/>
      <c r="AFF78" s="37"/>
      <c r="AFG78" s="37"/>
      <c r="AFH78" s="37"/>
      <c r="AFI78" s="37"/>
      <c r="AFJ78" s="37"/>
      <c r="AFK78" s="37"/>
      <c r="AFL78" s="37"/>
      <c r="AFM78" s="37"/>
      <c r="AFN78" s="37"/>
      <c r="AFO78" s="37"/>
      <c r="AFP78" s="37"/>
      <c r="AFQ78" s="37"/>
      <c r="AFR78" s="37"/>
      <c r="AFS78" s="37"/>
      <c r="AFT78" s="37"/>
      <c r="AFU78" s="37"/>
      <c r="AFV78" s="37"/>
      <c r="AFW78" s="37"/>
      <c r="AFX78" s="37"/>
      <c r="AFY78" s="37"/>
      <c r="AFZ78" s="37"/>
      <c r="AGA78" s="37"/>
      <c r="AGB78" s="37"/>
      <c r="AGC78" s="37"/>
      <c r="AGD78" s="37"/>
      <c r="AGE78" s="37"/>
      <c r="AGF78" s="37"/>
      <c r="AGG78" s="37"/>
      <c r="AGH78" s="37"/>
      <c r="AGI78" s="37"/>
      <c r="AGJ78" s="37"/>
      <c r="AGK78" s="37"/>
      <c r="AGL78" s="37"/>
      <c r="AGM78" s="37"/>
      <c r="AGN78" s="37"/>
      <c r="AGO78" s="37"/>
      <c r="AGP78" s="37"/>
      <c r="AGQ78" s="37"/>
      <c r="AGR78" s="37"/>
      <c r="AGS78" s="37"/>
      <c r="AGT78" s="37"/>
      <c r="AGU78" s="37"/>
      <c r="AGV78" s="37"/>
      <c r="AGW78" s="37"/>
      <c r="AGX78" s="37"/>
      <c r="AGY78" s="37"/>
      <c r="AGZ78" s="37"/>
      <c r="AHA78" s="37"/>
      <c r="AHB78" s="37"/>
      <c r="AHC78" s="37"/>
      <c r="AHD78" s="37"/>
      <c r="AHE78" s="37"/>
      <c r="AHF78" s="37"/>
      <c r="AHG78" s="37"/>
      <c r="AHH78" s="37"/>
      <c r="AHI78" s="37"/>
      <c r="AHJ78" s="37"/>
      <c r="AHK78" s="37"/>
      <c r="AHL78" s="37"/>
      <c r="AHM78" s="37"/>
      <c r="AHN78" s="37"/>
      <c r="AHO78" s="37"/>
      <c r="AHP78" s="37"/>
      <c r="AHQ78" s="37"/>
      <c r="AHR78" s="37"/>
      <c r="AHS78" s="37"/>
      <c r="AHT78" s="37"/>
      <c r="AHU78" s="37"/>
      <c r="AHV78" s="37"/>
      <c r="AHW78" s="37"/>
      <c r="AHX78" s="37"/>
      <c r="AHY78" s="37"/>
      <c r="AHZ78" s="37"/>
      <c r="AIA78" s="37"/>
      <c r="AIB78" s="37"/>
      <c r="AIC78" s="37"/>
      <c r="AID78" s="37"/>
      <c r="AIE78" s="37"/>
      <c r="AIF78" s="37"/>
      <c r="AIG78" s="37"/>
      <c r="AIH78" s="37"/>
      <c r="AII78" s="37"/>
      <c r="AIJ78" s="37"/>
      <c r="AIK78" s="37"/>
      <c r="AIL78" s="37"/>
      <c r="AIM78" s="37"/>
      <c r="AIN78" s="37"/>
      <c r="AIO78" s="37"/>
      <c r="AIP78" s="37"/>
      <c r="AIQ78" s="37"/>
      <c r="AIR78" s="37"/>
      <c r="AIS78" s="37"/>
      <c r="AIT78" s="37"/>
      <c r="AIU78" s="37"/>
      <c r="AIV78" s="37"/>
      <c r="AIW78" s="37"/>
      <c r="AIX78" s="37"/>
      <c r="AIY78" s="37"/>
      <c r="AIZ78" s="37"/>
      <c r="AJA78" s="37"/>
      <c r="AJB78" s="37"/>
      <c r="AJC78" s="37"/>
      <c r="AJD78" s="37"/>
      <c r="AJE78" s="37"/>
      <c r="AJF78" s="37"/>
      <c r="AJG78" s="37"/>
      <c r="AJH78" s="37"/>
      <c r="AJI78" s="37"/>
      <c r="AJJ78" s="37"/>
      <c r="AJK78" s="37"/>
      <c r="AJL78" s="37"/>
      <c r="AJM78" s="37"/>
      <c r="AJN78" s="37"/>
      <c r="AJO78" s="37"/>
      <c r="AJP78" s="37"/>
      <c r="AJQ78" s="37"/>
      <c r="AJR78" s="37"/>
      <c r="AJS78" s="37"/>
      <c r="AJT78" s="37"/>
      <c r="AJU78" s="37"/>
      <c r="AJV78" s="37"/>
      <c r="AJW78" s="37"/>
      <c r="AJX78" s="37"/>
      <c r="AJY78" s="37"/>
      <c r="AJZ78" s="37"/>
      <c r="AKA78" s="37"/>
      <c r="AKB78" s="37"/>
      <c r="AKC78" s="37"/>
      <c r="AKD78" s="37"/>
      <c r="AKE78" s="37"/>
      <c r="AKF78" s="37"/>
      <c r="AKG78" s="37"/>
      <c r="AKH78" s="37"/>
      <c r="AKI78" s="37"/>
      <c r="AKJ78" s="37"/>
      <c r="AKK78" s="37"/>
      <c r="AKL78" s="37"/>
      <c r="AKM78" s="37"/>
      <c r="AKN78" s="37"/>
      <c r="AKO78" s="37"/>
      <c r="AKP78" s="37"/>
      <c r="AKQ78" s="37"/>
      <c r="AKR78" s="37"/>
      <c r="AKS78" s="37"/>
      <c r="AKT78" s="37"/>
      <c r="AKU78" s="37"/>
      <c r="AKV78" s="37"/>
      <c r="AKW78" s="37"/>
      <c r="AKX78" s="37"/>
      <c r="AKY78" s="37"/>
      <c r="AKZ78" s="37"/>
      <c r="ALA78" s="37"/>
      <c r="ALB78" s="37"/>
      <c r="ALC78" s="37"/>
      <c r="ALD78" s="37"/>
      <c r="ALE78" s="37"/>
      <c r="ALF78" s="37"/>
      <c r="ALG78" s="37"/>
      <c r="ALH78" s="37"/>
      <c r="ALI78" s="37"/>
      <c r="ALJ78" s="37"/>
      <c r="ALK78" s="37"/>
      <c r="ALL78" s="37"/>
      <c r="ALM78" s="37"/>
      <c r="ALN78" s="37"/>
      <c r="ALO78" s="37"/>
      <c r="ALP78" s="37"/>
      <c r="ALQ78" s="37"/>
      <c r="ALR78" s="37"/>
      <c r="ALS78" s="37"/>
      <c r="ALT78" s="37"/>
      <c r="ALU78" s="37"/>
      <c r="ALV78" s="37"/>
      <c r="ALW78" s="37"/>
      <c r="ALX78" s="37"/>
      <c r="ALY78" s="37"/>
      <c r="ALZ78" s="37"/>
      <c r="AMA78" s="37"/>
      <c r="AMB78" s="37"/>
      <c r="AMC78" s="37"/>
      <c r="AMD78" s="37"/>
      <c r="AME78" s="37"/>
      <c r="AMF78" s="37"/>
      <c r="AMG78" s="37"/>
      <c r="AMH78" s="37"/>
      <c r="AMI78" s="37"/>
      <c r="AMJ78" s="37"/>
      <c r="AMK78" s="37"/>
    </row>
    <row r="79" spans="1:1025" ht="27.75" customHeight="1" x14ac:dyDescent="0.25">
      <c r="A79" s="155" t="s">
        <v>78</v>
      </c>
      <c r="B79" s="155" t="s">
        <v>11</v>
      </c>
      <c r="C79" s="155" t="s">
        <v>12</v>
      </c>
      <c r="D79" s="155" t="s">
        <v>80</v>
      </c>
      <c r="E79" s="157" t="s">
        <v>81</v>
      </c>
      <c r="F79" s="154" t="s">
        <v>82</v>
      </c>
      <c r="G79" s="155" t="s">
        <v>1</v>
      </c>
      <c r="H79" s="155" t="s">
        <v>10</v>
      </c>
      <c r="I79" s="155" t="s">
        <v>2</v>
      </c>
      <c r="J79" s="155"/>
      <c r="K79" s="15"/>
    </row>
    <row r="80" spans="1:1025" ht="128.25" customHeight="1" x14ac:dyDescent="0.25">
      <c r="A80" s="155"/>
      <c r="B80" s="155"/>
      <c r="C80" s="155"/>
      <c r="D80" s="155"/>
      <c r="E80" s="157"/>
      <c r="F80" s="154"/>
      <c r="G80" s="155"/>
      <c r="H80" s="155"/>
      <c r="I80" s="16" t="s">
        <v>3</v>
      </c>
      <c r="J80" s="130" t="s">
        <v>13</v>
      </c>
      <c r="K80" s="15"/>
    </row>
    <row r="81" spans="1:1025" x14ac:dyDescent="0.25">
      <c r="A81" s="130" t="s">
        <v>4</v>
      </c>
      <c r="B81" s="130" t="s">
        <v>5</v>
      </c>
      <c r="C81" s="130" t="s">
        <v>6</v>
      </c>
      <c r="D81" s="130" t="s">
        <v>7</v>
      </c>
      <c r="E81" s="131" t="s">
        <v>8</v>
      </c>
      <c r="F81" s="129" t="s">
        <v>9</v>
      </c>
      <c r="G81" s="130" t="s">
        <v>83</v>
      </c>
      <c r="H81" s="130" t="s">
        <v>84</v>
      </c>
      <c r="I81" s="16" t="s">
        <v>85</v>
      </c>
      <c r="J81" s="17" t="s">
        <v>86</v>
      </c>
      <c r="K81" s="15"/>
    </row>
    <row r="82" spans="1:1025" s="136" customFormat="1" ht="45" customHeight="1" x14ac:dyDescent="0.25">
      <c r="A82" s="112"/>
      <c r="B82" s="112"/>
      <c r="C82" s="112"/>
      <c r="D82" s="112"/>
      <c r="E82" s="122" t="s">
        <v>139</v>
      </c>
      <c r="F82" s="106" t="s">
        <v>153</v>
      </c>
      <c r="G82" s="35">
        <f t="shared" si="20"/>
        <v>361193.36</v>
      </c>
      <c r="H82" s="140">
        <f>100000+56193.36+95000+110000</f>
        <v>361193.36</v>
      </c>
      <c r="I82" s="141">
        <v>0</v>
      </c>
      <c r="J82" s="140">
        <v>0</v>
      </c>
      <c r="K82" s="36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/>
      <c r="FJ82" s="37"/>
      <c r="FK82" s="37"/>
      <c r="FL82" s="37"/>
      <c r="FM82" s="37"/>
      <c r="FN82" s="37"/>
      <c r="FO82" s="37"/>
      <c r="FP82" s="37"/>
      <c r="FQ82" s="37"/>
      <c r="FR82" s="37"/>
      <c r="FS82" s="37"/>
      <c r="FT82" s="37"/>
      <c r="FU82" s="37"/>
      <c r="FV82" s="37"/>
      <c r="FW82" s="37"/>
      <c r="FX82" s="37"/>
      <c r="FY82" s="37"/>
      <c r="FZ82" s="37"/>
      <c r="GA82" s="37"/>
      <c r="GB82" s="37"/>
      <c r="GC82" s="37"/>
      <c r="GD82" s="37"/>
      <c r="GE82" s="37"/>
      <c r="GF82" s="37"/>
      <c r="GG82" s="37"/>
      <c r="GH82" s="37"/>
      <c r="GI82" s="37"/>
      <c r="GJ82" s="37"/>
      <c r="GK82" s="37"/>
      <c r="GL82" s="37"/>
      <c r="GM82" s="37"/>
      <c r="GN82" s="37"/>
      <c r="GO82" s="37"/>
      <c r="GP82" s="37"/>
      <c r="GQ82" s="37"/>
      <c r="GR82" s="37"/>
      <c r="GS82" s="37"/>
      <c r="GT82" s="37"/>
      <c r="GU82" s="37"/>
      <c r="GV82" s="37"/>
      <c r="GW82" s="37"/>
      <c r="GX82" s="37"/>
      <c r="GY82" s="37"/>
      <c r="GZ82" s="37"/>
      <c r="HA82" s="37"/>
      <c r="HB82" s="37"/>
      <c r="HC82" s="37"/>
      <c r="HD82" s="37"/>
      <c r="HE82" s="37"/>
      <c r="HF82" s="37"/>
      <c r="HG82" s="37"/>
      <c r="HH82" s="37"/>
      <c r="HI82" s="37"/>
      <c r="HJ82" s="37"/>
      <c r="HK82" s="37"/>
      <c r="HL82" s="37"/>
      <c r="HM82" s="37"/>
      <c r="HN82" s="37"/>
      <c r="HO82" s="37"/>
      <c r="HP82" s="37"/>
      <c r="HQ82" s="37"/>
      <c r="HR82" s="37"/>
      <c r="HS82" s="37"/>
      <c r="HT82" s="37"/>
      <c r="HU82" s="37"/>
      <c r="HV82" s="37"/>
      <c r="HW82" s="37"/>
      <c r="HX82" s="37"/>
      <c r="HY82" s="37"/>
      <c r="HZ82" s="37"/>
      <c r="IA82" s="37"/>
      <c r="IB82" s="37"/>
      <c r="IC82" s="37"/>
      <c r="ID82" s="37"/>
      <c r="IE82" s="37"/>
      <c r="IF82" s="37"/>
      <c r="IG82" s="37"/>
      <c r="IH82" s="37"/>
      <c r="II82" s="37"/>
      <c r="IJ82" s="37"/>
      <c r="IK82" s="37"/>
      <c r="IL82" s="37"/>
      <c r="IM82" s="37"/>
      <c r="IN82" s="37"/>
      <c r="IO82" s="37"/>
      <c r="IP82" s="37"/>
      <c r="IQ82" s="37"/>
      <c r="IR82" s="37"/>
      <c r="IS82" s="37"/>
      <c r="IT82" s="37"/>
      <c r="IU82" s="37"/>
      <c r="IV82" s="37"/>
      <c r="IW82" s="37"/>
      <c r="IX82" s="37"/>
      <c r="IY82" s="37"/>
      <c r="IZ82" s="37"/>
      <c r="JA82" s="37"/>
      <c r="JB82" s="37"/>
      <c r="JC82" s="37"/>
      <c r="JD82" s="37"/>
      <c r="JE82" s="37"/>
      <c r="JF82" s="37"/>
      <c r="JG82" s="37"/>
      <c r="JH82" s="37"/>
      <c r="JI82" s="37"/>
      <c r="JJ82" s="37"/>
      <c r="JK82" s="37"/>
      <c r="JL82" s="37"/>
      <c r="JM82" s="37"/>
      <c r="JN82" s="37"/>
      <c r="JO82" s="37"/>
      <c r="JP82" s="37"/>
      <c r="JQ82" s="37"/>
      <c r="JR82" s="37"/>
      <c r="JS82" s="37"/>
      <c r="JT82" s="37"/>
      <c r="JU82" s="37"/>
      <c r="JV82" s="37"/>
      <c r="JW82" s="37"/>
      <c r="JX82" s="37"/>
      <c r="JY82" s="37"/>
      <c r="JZ82" s="37"/>
      <c r="KA82" s="37"/>
      <c r="KB82" s="37"/>
      <c r="KC82" s="37"/>
      <c r="KD82" s="37"/>
      <c r="KE82" s="37"/>
      <c r="KF82" s="37"/>
      <c r="KG82" s="37"/>
      <c r="KH82" s="37"/>
      <c r="KI82" s="37"/>
      <c r="KJ82" s="37"/>
      <c r="KK82" s="37"/>
      <c r="KL82" s="37"/>
      <c r="KM82" s="37"/>
      <c r="KN82" s="37"/>
      <c r="KO82" s="37"/>
      <c r="KP82" s="37"/>
      <c r="KQ82" s="37"/>
      <c r="KR82" s="37"/>
      <c r="KS82" s="37"/>
      <c r="KT82" s="37"/>
      <c r="KU82" s="37"/>
      <c r="KV82" s="37"/>
      <c r="KW82" s="37"/>
      <c r="KX82" s="37"/>
      <c r="KY82" s="37"/>
      <c r="KZ82" s="37"/>
      <c r="LA82" s="37"/>
      <c r="LB82" s="37"/>
      <c r="LC82" s="37"/>
      <c r="LD82" s="37"/>
      <c r="LE82" s="37"/>
      <c r="LF82" s="37"/>
      <c r="LG82" s="37"/>
      <c r="LH82" s="37"/>
      <c r="LI82" s="37"/>
      <c r="LJ82" s="37"/>
      <c r="LK82" s="37"/>
      <c r="LL82" s="37"/>
      <c r="LM82" s="37"/>
      <c r="LN82" s="37"/>
      <c r="LO82" s="37"/>
      <c r="LP82" s="37"/>
      <c r="LQ82" s="37"/>
      <c r="LR82" s="37"/>
      <c r="LS82" s="37"/>
      <c r="LT82" s="37"/>
      <c r="LU82" s="37"/>
      <c r="LV82" s="37"/>
      <c r="LW82" s="37"/>
      <c r="LX82" s="37"/>
      <c r="LY82" s="37"/>
      <c r="LZ82" s="37"/>
      <c r="MA82" s="37"/>
      <c r="MB82" s="37"/>
      <c r="MC82" s="37"/>
      <c r="MD82" s="37"/>
      <c r="ME82" s="37"/>
      <c r="MF82" s="37"/>
      <c r="MG82" s="37"/>
      <c r="MH82" s="37"/>
      <c r="MI82" s="37"/>
      <c r="MJ82" s="37"/>
      <c r="MK82" s="37"/>
      <c r="ML82" s="37"/>
      <c r="MM82" s="37"/>
      <c r="MN82" s="37"/>
      <c r="MO82" s="37"/>
      <c r="MP82" s="37"/>
      <c r="MQ82" s="37"/>
      <c r="MR82" s="37"/>
      <c r="MS82" s="37"/>
      <c r="MT82" s="37"/>
      <c r="MU82" s="37"/>
      <c r="MV82" s="37"/>
      <c r="MW82" s="37"/>
      <c r="MX82" s="37"/>
      <c r="MY82" s="37"/>
      <c r="MZ82" s="37"/>
      <c r="NA82" s="37"/>
      <c r="NB82" s="37"/>
      <c r="NC82" s="37"/>
      <c r="ND82" s="37"/>
      <c r="NE82" s="37"/>
      <c r="NF82" s="37"/>
      <c r="NG82" s="37"/>
      <c r="NH82" s="37"/>
      <c r="NI82" s="37"/>
      <c r="NJ82" s="37"/>
      <c r="NK82" s="37"/>
      <c r="NL82" s="37"/>
      <c r="NM82" s="37"/>
      <c r="NN82" s="37"/>
      <c r="NO82" s="37"/>
      <c r="NP82" s="37"/>
      <c r="NQ82" s="37"/>
      <c r="NR82" s="37"/>
      <c r="NS82" s="37"/>
      <c r="NT82" s="37"/>
      <c r="NU82" s="37"/>
      <c r="NV82" s="37"/>
      <c r="NW82" s="37"/>
      <c r="NX82" s="37"/>
      <c r="NY82" s="37"/>
      <c r="NZ82" s="37"/>
      <c r="OA82" s="37"/>
      <c r="OB82" s="37"/>
      <c r="OC82" s="37"/>
      <c r="OD82" s="37"/>
      <c r="OE82" s="37"/>
      <c r="OF82" s="37"/>
      <c r="OG82" s="37"/>
      <c r="OH82" s="37"/>
      <c r="OI82" s="37"/>
      <c r="OJ82" s="37"/>
      <c r="OK82" s="37"/>
      <c r="OL82" s="37"/>
      <c r="OM82" s="37"/>
      <c r="ON82" s="37"/>
      <c r="OO82" s="37"/>
      <c r="OP82" s="37"/>
      <c r="OQ82" s="37"/>
      <c r="OR82" s="37"/>
      <c r="OS82" s="37"/>
      <c r="OT82" s="37"/>
      <c r="OU82" s="37"/>
      <c r="OV82" s="37"/>
      <c r="OW82" s="37"/>
      <c r="OX82" s="37"/>
      <c r="OY82" s="37"/>
      <c r="OZ82" s="37"/>
      <c r="PA82" s="37"/>
      <c r="PB82" s="37"/>
      <c r="PC82" s="37"/>
      <c r="PD82" s="37"/>
      <c r="PE82" s="37"/>
      <c r="PF82" s="37"/>
      <c r="PG82" s="37"/>
      <c r="PH82" s="37"/>
      <c r="PI82" s="37"/>
      <c r="PJ82" s="37"/>
      <c r="PK82" s="37"/>
      <c r="PL82" s="37"/>
      <c r="PM82" s="37"/>
      <c r="PN82" s="37"/>
      <c r="PO82" s="37"/>
      <c r="PP82" s="37"/>
      <c r="PQ82" s="37"/>
      <c r="PR82" s="37"/>
      <c r="PS82" s="37"/>
      <c r="PT82" s="37"/>
      <c r="PU82" s="37"/>
      <c r="PV82" s="37"/>
      <c r="PW82" s="37"/>
      <c r="PX82" s="37"/>
      <c r="PY82" s="37"/>
      <c r="PZ82" s="37"/>
      <c r="QA82" s="37"/>
      <c r="QB82" s="37"/>
      <c r="QC82" s="37"/>
      <c r="QD82" s="37"/>
      <c r="QE82" s="37"/>
      <c r="QF82" s="37"/>
      <c r="QG82" s="37"/>
      <c r="QH82" s="37"/>
      <c r="QI82" s="37"/>
      <c r="QJ82" s="37"/>
      <c r="QK82" s="37"/>
      <c r="QL82" s="37"/>
      <c r="QM82" s="37"/>
      <c r="QN82" s="37"/>
      <c r="QO82" s="37"/>
      <c r="QP82" s="37"/>
      <c r="QQ82" s="37"/>
      <c r="QR82" s="37"/>
      <c r="QS82" s="37"/>
      <c r="QT82" s="37"/>
      <c r="QU82" s="37"/>
      <c r="QV82" s="37"/>
      <c r="QW82" s="37"/>
      <c r="QX82" s="37"/>
      <c r="QY82" s="37"/>
      <c r="QZ82" s="37"/>
      <c r="RA82" s="37"/>
      <c r="RB82" s="37"/>
      <c r="RC82" s="37"/>
      <c r="RD82" s="37"/>
      <c r="RE82" s="37"/>
      <c r="RF82" s="37"/>
      <c r="RG82" s="37"/>
      <c r="RH82" s="37"/>
      <c r="RI82" s="37"/>
      <c r="RJ82" s="37"/>
      <c r="RK82" s="37"/>
      <c r="RL82" s="37"/>
      <c r="RM82" s="37"/>
      <c r="RN82" s="37"/>
      <c r="RO82" s="37"/>
      <c r="RP82" s="37"/>
      <c r="RQ82" s="37"/>
      <c r="RR82" s="37"/>
      <c r="RS82" s="37"/>
      <c r="RT82" s="37"/>
      <c r="RU82" s="37"/>
      <c r="RV82" s="37"/>
      <c r="RW82" s="37"/>
      <c r="RX82" s="37"/>
      <c r="RY82" s="37"/>
      <c r="RZ82" s="37"/>
      <c r="SA82" s="37"/>
      <c r="SB82" s="37"/>
      <c r="SC82" s="37"/>
      <c r="SD82" s="37"/>
      <c r="SE82" s="37"/>
      <c r="SF82" s="37"/>
      <c r="SG82" s="37"/>
      <c r="SH82" s="37"/>
      <c r="SI82" s="37"/>
      <c r="SJ82" s="37"/>
      <c r="SK82" s="37"/>
      <c r="SL82" s="37"/>
      <c r="SM82" s="37"/>
      <c r="SN82" s="37"/>
      <c r="SO82" s="37"/>
      <c r="SP82" s="37"/>
      <c r="SQ82" s="37"/>
      <c r="SR82" s="37"/>
      <c r="SS82" s="37"/>
      <c r="ST82" s="37"/>
      <c r="SU82" s="37"/>
      <c r="SV82" s="37"/>
      <c r="SW82" s="37"/>
      <c r="SX82" s="37"/>
      <c r="SY82" s="37"/>
      <c r="SZ82" s="37"/>
      <c r="TA82" s="37"/>
      <c r="TB82" s="37"/>
      <c r="TC82" s="37"/>
      <c r="TD82" s="37"/>
      <c r="TE82" s="37"/>
      <c r="TF82" s="37"/>
      <c r="TG82" s="37"/>
      <c r="TH82" s="37"/>
      <c r="TI82" s="37"/>
      <c r="TJ82" s="37"/>
      <c r="TK82" s="37"/>
      <c r="TL82" s="37"/>
      <c r="TM82" s="37"/>
      <c r="TN82" s="37"/>
      <c r="TO82" s="37"/>
      <c r="TP82" s="37"/>
      <c r="TQ82" s="37"/>
      <c r="TR82" s="37"/>
      <c r="TS82" s="37"/>
      <c r="TT82" s="37"/>
      <c r="TU82" s="37"/>
      <c r="TV82" s="37"/>
      <c r="TW82" s="37"/>
      <c r="TX82" s="37"/>
      <c r="TY82" s="37"/>
      <c r="TZ82" s="37"/>
      <c r="UA82" s="37"/>
      <c r="UB82" s="37"/>
      <c r="UC82" s="37"/>
      <c r="UD82" s="37"/>
      <c r="UE82" s="37"/>
      <c r="UF82" s="37"/>
      <c r="UG82" s="37"/>
      <c r="UH82" s="37"/>
      <c r="UI82" s="37"/>
      <c r="UJ82" s="37"/>
      <c r="UK82" s="37"/>
      <c r="UL82" s="37"/>
      <c r="UM82" s="37"/>
      <c r="UN82" s="37"/>
      <c r="UO82" s="37"/>
      <c r="UP82" s="37"/>
      <c r="UQ82" s="37"/>
      <c r="UR82" s="37"/>
      <c r="US82" s="37"/>
      <c r="UT82" s="37"/>
      <c r="UU82" s="37"/>
      <c r="UV82" s="37"/>
      <c r="UW82" s="37"/>
      <c r="UX82" s="37"/>
      <c r="UY82" s="37"/>
      <c r="UZ82" s="37"/>
      <c r="VA82" s="37"/>
      <c r="VB82" s="37"/>
      <c r="VC82" s="37"/>
      <c r="VD82" s="37"/>
      <c r="VE82" s="37"/>
      <c r="VF82" s="37"/>
      <c r="VG82" s="37"/>
      <c r="VH82" s="37"/>
      <c r="VI82" s="37"/>
      <c r="VJ82" s="37"/>
      <c r="VK82" s="37"/>
      <c r="VL82" s="37"/>
      <c r="VM82" s="37"/>
      <c r="VN82" s="37"/>
      <c r="VO82" s="37"/>
      <c r="VP82" s="37"/>
      <c r="VQ82" s="37"/>
      <c r="VR82" s="37"/>
      <c r="VS82" s="37"/>
      <c r="VT82" s="37"/>
      <c r="VU82" s="37"/>
      <c r="VV82" s="37"/>
      <c r="VW82" s="37"/>
      <c r="VX82" s="37"/>
      <c r="VY82" s="37"/>
      <c r="VZ82" s="37"/>
      <c r="WA82" s="37"/>
      <c r="WB82" s="37"/>
      <c r="WC82" s="37"/>
      <c r="WD82" s="37"/>
      <c r="WE82" s="37"/>
      <c r="WF82" s="37"/>
      <c r="WG82" s="37"/>
      <c r="WH82" s="37"/>
      <c r="WI82" s="37"/>
      <c r="WJ82" s="37"/>
      <c r="WK82" s="37"/>
      <c r="WL82" s="37"/>
      <c r="WM82" s="37"/>
      <c r="WN82" s="37"/>
      <c r="WO82" s="37"/>
      <c r="WP82" s="37"/>
      <c r="WQ82" s="37"/>
      <c r="WR82" s="37"/>
      <c r="WS82" s="37"/>
      <c r="WT82" s="37"/>
      <c r="WU82" s="37"/>
      <c r="WV82" s="37"/>
      <c r="WW82" s="37"/>
      <c r="WX82" s="37"/>
      <c r="WY82" s="37"/>
      <c r="WZ82" s="37"/>
      <c r="XA82" s="37"/>
      <c r="XB82" s="37"/>
      <c r="XC82" s="37"/>
      <c r="XD82" s="37"/>
      <c r="XE82" s="37"/>
      <c r="XF82" s="37"/>
      <c r="XG82" s="37"/>
      <c r="XH82" s="37"/>
      <c r="XI82" s="37"/>
      <c r="XJ82" s="37"/>
      <c r="XK82" s="37"/>
      <c r="XL82" s="37"/>
      <c r="XM82" s="37"/>
      <c r="XN82" s="37"/>
      <c r="XO82" s="37"/>
      <c r="XP82" s="37"/>
      <c r="XQ82" s="37"/>
      <c r="XR82" s="37"/>
      <c r="XS82" s="37"/>
      <c r="XT82" s="37"/>
      <c r="XU82" s="37"/>
      <c r="XV82" s="37"/>
      <c r="XW82" s="37"/>
      <c r="XX82" s="37"/>
      <c r="XY82" s="37"/>
      <c r="XZ82" s="37"/>
      <c r="YA82" s="37"/>
      <c r="YB82" s="37"/>
      <c r="YC82" s="37"/>
      <c r="YD82" s="37"/>
      <c r="YE82" s="37"/>
      <c r="YF82" s="37"/>
      <c r="YG82" s="37"/>
      <c r="YH82" s="37"/>
      <c r="YI82" s="37"/>
      <c r="YJ82" s="37"/>
      <c r="YK82" s="37"/>
      <c r="YL82" s="37"/>
      <c r="YM82" s="37"/>
      <c r="YN82" s="37"/>
      <c r="YO82" s="37"/>
      <c r="YP82" s="37"/>
      <c r="YQ82" s="37"/>
      <c r="YR82" s="37"/>
      <c r="YS82" s="37"/>
      <c r="YT82" s="37"/>
      <c r="YU82" s="37"/>
      <c r="YV82" s="37"/>
      <c r="YW82" s="37"/>
      <c r="YX82" s="37"/>
      <c r="YY82" s="37"/>
      <c r="YZ82" s="37"/>
      <c r="ZA82" s="37"/>
      <c r="ZB82" s="37"/>
      <c r="ZC82" s="37"/>
      <c r="ZD82" s="37"/>
      <c r="ZE82" s="37"/>
      <c r="ZF82" s="37"/>
      <c r="ZG82" s="37"/>
      <c r="ZH82" s="37"/>
      <c r="ZI82" s="37"/>
      <c r="ZJ82" s="37"/>
      <c r="ZK82" s="37"/>
      <c r="ZL82" s="37"/>
      <c r="ZM82" s="37"/>
      <c r="ZN82" s="37"/>
      <c r="ZO82" s="37"/>
      <c r="ZP82" s="37"/>
      <c r="ZQ82" s="37"/>
      <c r="ZR82" s="37"/>
      <c r="ZS82" s="37"/>
      <c r="ZT82" s="37"/>
      <c r="ZU82" s="37"/>
      <c r="ZV82" s="37"/>
      <c r="ZW82" s="37"/>
      <c r="ZX82" s="37"/>
      <c r="ZY82" s="37"/>
      <c r="ZZ82" s="37"/>
      <c r="AAA82" s="37"/>
      <c r="AAB82" s="37"/>
      <c r="AAC82" s="37"/>
      <c r="AAD82" s="37"/>
      <c r="AAE82" s="37"/>
      <c r="AAF82" s="37"/>
      <c r="AAG82" s="37"/>
      <c r="AAH82" s="37"/>
      <c r="AAI82" s="37"/>
      <c r="AAJ82" s="37"/>
      <c r="AAK82" s="37"/>
      <c r="AAL82" s="37"/>
      <c r="AAM82" s="37"/>
      <c r="AAN82" s="37"/>
      <c r="AAO82" s="37"/>
      <c r="AAP82" s="37"/>
      <c r="AAQ82" s="37"/>
      <c r="AAR82" s="37"/>
      <c r="AAS82" s="37"/>
      <c r="AAT82" s="37"/>
      <c r="AAU82" s="37"/>
      <c r="AAV82" s="37"/>
      <c r="AAW82" s="37"/>
      <c r="AAX82" s="37"/>
      <c r="AAY82" s="37"/>
      <c r="AAZ82" s="37"/>
      <c r="ABA82" s="37"/>
      <c r="ABB82" s="37"/>
      <c r="ABC82" s="37"/>
      <c r="ABD82" s="37"/>
      <c r="ABE82" s="37"/>
      <c r="ABF82" s="37"/>
      <c r="ABG82" s="37"/>
      <c r="ABH82" s="37"/>
      <c r="ABI82" s="37"/>
      <c r="ABJ82" s="37"/>
      <c r="ABK82" s="37"/>
      <c r="ABL82" s="37"/>
      <c r="ABM82" s="37"/>
      <c r="ABN82" s="37"/>
      <c r="ABO82" s="37"/>
      <c r="ABP82" s="37"/>
      <c r="ABQ82" s="37"/>
      <c r="ABR82" s="37"/>
      <c r="ABS82" s="37"/>
      <c r="ABT82" s="37"/>
      <c r="ABU82" s="37"/>
      <c r="ABV82" s="37"/>
      <c r="ABW82" s="37"/>
      <c r="ABX82" s="37"/>
      <c r="ABY82" s="37"/>
      <c r="ABZ82" s="37"/>
      <c r="ACA82" s="37"/>
      <c r="ACB82" s="37"/>
      <c r="ACC82" s="37"/>
      <c r="ACD82" s="37"/>
      <c r="ACE82" s="37"/>
      <c r="ACF82" s="37"/>
      <c r="ACG82" s="37"/>
      <c r="ACH82" s="37"/>
      <c r="ACI82" s="37"/>
      <c r="ACJ82" s="37"/>
      <c r="ACK82" s="37"/>
      <c r="ACL82" s="37"/>
      <c r="ACM82" s="37"/>
      <c r="ACN82" s="37"/>
      <c r="ACO82" s="37"/>
      <c r="ACP82" s="37"/>
      <c r="ACQ82" s="37"/>
      <c r="ACR82" s="37"/>
      <c r="ACS82" s="37"/>
      <c r="ACT82" s="37"/>
      <c r="ACU82" s="37"/>
      <c r="ACV82" s="37"/>
      <c r="ACW82" s="37"/>
      <c r="ACX82" s="37"/>
      <c r="ACY82" s="37"/>
      <c r="ACZ82" s="37"/>
      <c r="ADA82" s="37"/>
      <c r="ADB82" s="37"/>
      <c r="ADC82" s="37"/>
      <c r="ADD82" s="37"/>
      <c r="ADE82" s="37"/>
      <c r="ADF82" s="37"/>
      <c r="ADG82" s="37"/>
      <c r="ADH82" s="37"/>
      <c r="ADI82" s="37"/>
      <c r="ADJ82" s="37"/>
      <c r="ADK82" s="37"/>
      <c r="ADL82" s="37"/>
      <c r="ADM82" s="37"/>
      <c r="ADN82" s="37"/>
      <c r="ADO82" s="37"/>
      <c r="ADP82" s="37"/>
      <c r="ADQ82" s="37"/>
      <c r="ADR82" s="37"/>
      <c r="ADS82" s="37"/>
      <c r="ADT82" s="37"/>
      <c r="ADU82" s="37"/>
      <c r="ADV82" s="37"/>
      <c r="ADW82" s="37"/>
      <c r="ADX82" s="37"/>
      <c r="ADY82" s="37"/>
      <c r="ADZ82" s="37"/>
      <c r="AEA82" s="37"/>
      <c r="AEB82" s="37"/>
      <c r="AEC82" s="37"/>
      <c r="AED82" s="37"/>
      <c r="AEE82" s="37"/>
      <c r="AEF82" s="37"/>
      <c r="AEG82" s="37"/>
      <c r="AEH82" s="37"/>
      <c r="AEI82" s="37"/>
      <c r="AEJ82" s="37"/>
      <c r="AEK82" s="37"/>
      <c r="AEL82" s="37"/>
      <c r="AEM82" s="37"/>
      <c r="AEN82" s="37"/>
      <c r="AEO82" s="37"/>
      <c r="AEP82" s="37"/>
      <c r="AEQ82" s="37"/>
      <c r="AER82" s="37"/>
      <c r="AES82" s="37"/>
      <c r="AET82" s="37"/>
      <c r="AEU82" s="37"/>
      <c r="AEV82" s="37"/>
      <c r="AEW82" s="37"/>
      <c r="AEX82" s="37"/>
      <c r="AEY82" s="37"/>
      <c r="AEZ82" s="37"/>
      <c r="AFA82" s="37"/>
      <c r="AFB82" s="37"/>
      <c r="AFC82" s="37"/>
      <c r="AFD82" s="37"/>
      <c r="AFE82" s="37"/>
      <c r="AFF82" s="37"/>
      <c r="AFG82" s="37"/>
      <c r="AFH82" s="37"/>
      <c r="AFI82" s="37"/>
      <c r="AFJ82" s="37"/>
      <c r="AFK82" s="37"/>
      <c r="AFL82" s="37"/>
      <c r="AFM82" s="37"/>
      <c r="AFN82" s="37"/>
      <c r="AFO82" s="37"/>
      <c r="AFP82" s="37"/>
      <c r="AFQ82" s="37"/>
      <c r="AFR82" s="37"/>
      <c r="AFS82" s="37"/>
      <c r="AFT82" s="37"/>
      <c r="AFU82" s="37"/>
      <c r="AFV82" s="37"/>
      <c r="AFW82" s="37"/>
      <c r="AFX82" s="37"/>
      <c r="AFY82" s="37"/>
      <c r="AFZ82" s="37"/>
      <c r="AGA82" s="37"/>
      <c r="AGB82" s="37"/>
      <c r="AGC82" s="37"/>
      <c r="AGD82" s="37"/>
      <c r="AGE82" s="37"/>
      <c r="AGF82" s="37"/>
      <c r="AGG82" s="37"/>
      <c r="AGH82" s="37"/>
      <c r="AGI82" s="37"/>
      <c r="AGJ82" s="37"/>
      <c r="AGK82" s="37"/>
      <c r="AGL82" s="37"/>
      <c r="AGM82" s="37"/>
      <c r="AGN82" s="37"/>
      <c r="AGO82" s="37"/>
      <c r="AGP82" s="37"/>
      <c r="AGQ82" s="37"/>
      <c r="AGR82" s="37"/>
      <c r="AGS82" s="37"/>
      <c r="AGT82" s="37"/>
      <c r="AGU82" s="37"/>
      <c r="AGV82" s="37"/>
      <c r="AGW82" s="37"/>
      <c r="AGX82" s="37"/>
      <c r="AGY82" s="37"/>
      <c r="AGZ82" s="37"/>
      <c r="AHA82" s="37"/>
      <c r="AHB82" s="37"/>
      <c r="AHC82" s="37"/>
      <c r="AHD82" s="37"/>
      <c r="AHE82" s="37"/>
      <c r="AHF82" s="37"/>
      <c r="AHG82" s="37"/>
      <c r="AHH82" s="37"/>
      <c r="AHI82" s="37"/>
      <c r="AHJ82" s="37"/>
      <c r="AHK82" s="37"/>
      <c r="AHL82" s="37"/>
      <c r="AHM82" s="37"/>
      <c r="AHN82" s="37"/>
      <c r="AHO82" s="37"/>
      <c r="AHP82" s="37"/>
      <c r="AHQ82" s="37"/>
      <c r="AHR82" s="37"/>
      <c r="AHS82" s="37"/>
      <c r="AHT82" s="37"/>
      <c r="AHU82" s="37"/>
      <c r="AHV82" s="37"/>
      <c r="AHW82" s="37"/>
      <c r="AHX82" s="37"/>
      <c r="AHY82" s="37"/>
      <c r="AHZ82" s="37"/>
      <c r="AIA82" s="37"/>
      <c r="AIB82" s="37"/>
      <c r="AIC82" s="37"/>
      <c r="AID82" s="37"/>
      <c r="AIE82" s="37"/>
      <c r="AIF82" s="37"/>
      <c r="AIG82" s="37"/>
      <c r="AIH82" s="37"/>
      <c r="AII82" s="37"/>
      <c r="AIJ82" s="37"/>
      <c r="AIK82" s="37"/>
      <c r="AIL82" s="37"/>
      <c r="AIM82" s="37"/>
      <c r="AIN82" s="37"/>
      <c r="AIO82" s="37"/>
      <c r="AIP82" s="37"/>
      <c r="AIQ82" s="37"/>
      <c r="AIR82" s="37"/>
      <c r="AIS82" s="37"/>
      <c r="AIT82" s="37"/>
      <c r="AIU82" s="37"/>
      <c r="AIV82" s="37"/>
      <c r="AIW82" s="37"/>
      <c r="AIX82" s="37"/>
      <c r="AIY82" s="37"/>
      <c r="AIZ82" s="37"/>
      <c r="AJA82" s="37"/>
      <c r="AJB82" s="37"/>
      <c r="AJC82" s="37"/>
      <c r="AJD82" s="37"/>
      <c r="AJE82" s="37"/>
      <c r="AJF82" s="37"/>
      <c r="AJG82" s="37"/>
      <c r="AJH82" s="37"/>
      <c r="AJI82" s="37"/>
      <c r="AJJ82" s="37"/>
      <c r="AJK82" s="37"/>
      <c r="AJL82" s="37"/>
      <c r="AJM82" s="37"/>
      <c r="AJN82" s="37"/>
      <c r="AJO82" s="37"/>
      <c r="AJP82" s="37"/>
      <c r="AJQ82" s="37"/>
      <c r="AJR82" s="37"/>
      <c r="AJS82" s="37"/>
      <c r="AJT82" s="37"/>
      <c r="AJU82" s="37"/>
      <c r="AJV82" s="37"/>
      <c r="AJW82" s="37"/>
      <c r="AJX82" s="37"/>
      <c r="AJY82" s="37"/>
      <c r="AJZ82" s="37"/>
      <c r="AKA82" s="37"/>
      <c r="AKB82" s="37"/>
      <c r="AKC82" s="37"/>
      <c r="AKD82" s="37"/>
      <c r="AKE82" s="37"/>
      <c r="AKF82" s="37"/>
      <c r="AKG82" s="37"/>
      <c r="AKH82" s="37"/>
      <c r="AKI82" s="37"/>
      <c r="AKJ82" s="37"/>
      <c r="AKK82" s="37"/>
      <c r="AKL82" s="37"/>
      <c r="AKM82" s="37"/>
      <c r="AKN82" s="37"/>
      <c r="AKO82" s="37"/>
      <c r="AKP82" s="37"/>
      <c r="AKQ82" s="37"/>
      <c r="AKR82" s="37"/>
      <c r="AKS82" s="37"/>
      <c r="AKT82" s="37"/>
      <c r="AKU82" s="37"/>
      <c r="AKV82" s="37"/>
      <c r="AKW82" s="37"/>
      <c r="AKX82" s="37"/>
      <c r="AKY82" s="37"/>
      <c r="AKZ82" s="37"/>
      <c r="ALA82" s="37"/>
      <c r="ALB82" s="37"/>
      <c r="ALC82" s="37"/>
      <c r="ALD82" s="37"/>
      <c r="ALE82" s="37"/>
      <c r="ALF82" s="37"/>
      <c r="ALG82" s="37"/>
      <c r="ALH82" s="37"/>
      <c r="ALI82" s="37"/>
      <c r="ALJ82" s="37"/>
      <c r="ALK82" s="37"/>
      <c r="ALL82" s="37"/>
      <c r="ALM82" s="37"/>
      <c r="ALN82" s="37"/>
      <c r="ALO82" s="37"/>
      <c r="ALP82" s="37"/>
      <c r="ALQ82" s="37"/>
      <c r="ALR82" s="37"/>
      <c r="ALS82" s="37"/>
      <c r="ALT82" s="37"/>
      <c r="ALU82" s="37"/>
      <c r="ALV82" s="37"/>
      <c r="ALW82" s="37"/>
      <c r="ALX82" s="37"/>
      <c r="ALY82" s="37"/>
      <c r="ALZ82" s="37"/>
      <c r="AMA82" s="37"/>
      <c r="AMB82" s="37"/>
      <c r="AMC82" s="37"/>
      <c r="AMD82" s="37"/>
      <c r="AME82" s="37"/>
      <c r="AMF82" s="37"/>
      <c r="AMG82" s="37"/>
      <c r="AMH82" s="37"/>
      <c r="AMI82" s="37"/>
      <c r="AMJ82" s="37"/>
      <c r="AMK82" s="37"/>
    </row>
    <row r="83" spans="1:1025" s="144" customFormat="1" ht="33.75" customHeight="1" x14ac:dyDescent="0.25">
      <c r="A83" s="112"/>
      <c r="B83" s="112">
        <v>7000</v>
      </c>
      <c r="C83" s="112"/>
      <c r="D83" s="112" t="s">
        <v>114</v>
      </c>
      <c r="E83" s="122"/>
      <c r="F83" s="102"/>
      <c r="G83" s="35">
        <f>G84</f>
        <v>21608</v>
      </c>
      <c r="H83" s="35">
        <f t="shared" ref="H83:J83" si="21">H84</f>
        <v>21608</v>
      </c>
      <c r="I83" s="35">
        <f t="shared" si="21"/>
        <v>0</v>
      </c>
      <c r="J83" s="35">
        <f t="shared" si="21"/>
        <v>0</v>
      </c>
      <c r="K83" s="142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3"/>
      <c r="CX83" s="143"/>
      <c r="CY83" s="143"/>
      <c r="CZ83" s="143"/>
      <c r="DA83" s="143"/>
      <c r="DB83" s="143"/>
      <c r="DC83" s="143"/>
      <c r="DD83" s="143"/>
      <c r="DE83" s="143"/>
      <c r="DF83" s="143"/>
      <c r="DG83" s="143"/>
      <c r="DH83" s="143"/>
      <c r="DI83" s="143"/>
      <c r="DJ83" s="143"/>
      <c r="DK83" s="143"/>
      <c r="DL83" s="143"/>
      <c r="DM83" s="143"/>
      <c r="DN83" s="143"/>
      <c r="DO83" s="143"/>
      <c r="DP83" s="143"/>
      <c r="DQ83" s="143"/>
      <c r="DR83" s="143"/>
      <c r="DS83" s="143"/>
      <c r="DT83" s="143"/>
      <c r="DU83" s="143"/>
      <c r="DV83" s="143"/>
      <c r="DW83" s="143"/>
      <c r="DX83" s="143"/>
      <c r="DY83" s="143"/>
      <c r="DZ83" s="143"/>
      <c r="EA83" s="143"/>
      <c r="EB83" s="143"/>
      <c r="EC83" s="143"/>
      <c r="ED83" s="143"/>
      <c r="EE83" s="143"/>
      <c r="EF83" s="143"/>
      <c r="EG83" s="143"/>
      <c r="EH83" s="143"/>
      <c r="EI83" s="143"/>
      <c r="EJ83" s="143"/>
      <c r="EK83" s="143"/>
      <c r="EL83" s="143"/>
      <c r="EM83" s="143"/>
      <c r="EN83" s="143"/>
      <c r="EO83" s="143"/>
      <c r="EP83" s="143"/>
      <c r="EQ83" s="143"/>
      <c r="ER83" s="143"/>
      <c r="ES83" s="143"/>
      <c r="ET83" s="143"/>
      <c r="EU83" s="143"/>
      <c r="EV83" s="143"/>
      <c r="EW83" s="143"/>
      <c r="EX83" s="143"/>
      <c r="EY83" s="143"/>
      <c r="EZ83" s="143"/>
      <c r="FA83" s="143"/>
      <c r="FB83" s="143"/>
      <c r="FC83" s="143"/>
      <c r="FD83" s="143"/>
      <c r="FE83" s="143"/>
      <c r="FF83" s="143"/>
      <c r="FG83" s="143"/>
      <c r="FH83" s="143"/>
      <c r="FI83" s="143"/>
      <c r="FJ83" s="143"/>
      <c r="FK83" s="143"/>
      <c r="FL83" s="143"/>
      <c r="FM83" s="143"/>
      <c r="FN83" s="143"/>
      <c r="FO83" s="143"/>
      <c r="FP83" s="143"/>
      <c r="FQ83" s="143"/>
      <c r="FR83" s="143"/>
      <c r="FS83" s="143"/>
      <c r="FT83" s="143"/>
      <c r="FU83" s="143"/>
      <c r="FV83" s="143"/>
      <c r="FW83" s="143"/>
      <c r="FX83" s="143"/>
      <c r="FY83" s="143"/>
      <c r="FZ83" s="143"/>
      <c r="GA83" s="143"/>
      <c r="GB83" s="143"/>
      <c r="GC83" s="143"/>
      <c r="GD83" s="143"/>
      <c r="GE83" s="143"/>
      <c r="GF83" s="143"/>
      <c r="GG83" s="143"/>
      <c r="GH83" s="143"/>
      <c r="GI83" s="143"/>
      <c r="GJ83" s="143"/>
      <c r="GK83" s="143"/>
      <c r="GL83" s="143"/>
      <c r="GM83" s="143"/>
      <c r="GN83" s="143"/>
      <c r="GO83" s="143"/>
      <c r="GP83" s="143"/>
      <c r="GQ83" s="143"/>
      <c r="GR83" s="143"/>
      <c r="GS83" s="143"/>
      <c r="GT83" s="143"/>
      <c r="GU83" s="143"/>
      <c r="GV83" s="143"/>
      <c r="GW83" s="143"/>
      <c r="GX83" s="143"/>
      <c r="GY83" s="143"/>
      <c r="GZ83" s="143"/>
      <c r="HA83" s="143"/>
      <c r="HB83" s="143"/>
      <c r="HC83" s="143"/>
      <c r="HD83" s="143"/>
      <c r="HE83" s="143"/>
      <c r="HF83" s="143"/>
      <c r="HG83" s="143"/>
      <c r="HH83" s="143"/>
      <c r="HI83" s="143"/>
      <c r="HJ83" s="143"/>
      <c r="HK83" s="143"/>
      <c r="HL83" s="143"/>
      <c r="HM83" s="143"/>
      <c r="HN83" s="143"/>
      <c r="HO83" s="143"/>
      <c r="HP83" s="143"/>
      <c r="HQ83" s="143"/>
      <c r="HR83" s="143"/>
      <c r="HS83" s="143"/>
      <c r="HT83" s="143"/>
      <c r="HU83" s="143"/>
      <c r="HV83" s="143"/>
      <c r="HW83" s="143"/>
      <c r="HX83" s="143"/>
      <c r="HY83" s="143"/>
      <c r="HZ83" s="143"/>
      <c r="IA83" s="143"/>
      <c r="IB83" s="143"/>
      <c r="IC83" s="143"/>
      <c r="ID83" s="143"/>
      <c r="IE83" s="143"/>
      <c r="IF83" s="143"/>
      <c r="IG83" s="143"/>
      <c r="IH83" s="143"/>
      <c r="II83" s="143"/>
      <c r="IJ83" s="143"/>
      <c r="IK83" s="143"/>
      <c r="IL83" s="143"/>
      <c r="IM83" s="143"/>
      <c r="IN83" s="143"/>
      <c r="IO83" s="143"/>
      <c r="IP83" s="143"/>
      <c r="IQ83" s="143"/>
      <c r="IR83" s="143"/>
      <c r="IS83" s="143"/>
      <c r="IT83" s="143"/>
      <c r="IU83" s="143"/>
      <c r="IV83" s="143"/>
      <c r="IW83" s="143"/>
      <c r="IX83" s="143"/>
      <c r="IY83" s="143"/>
      <c r="IZ83" s="143"/>
      <c r="JA83" s="143"/>
      <c r="JB83" s="143"/>
      <c r="JC83" s="143"/>
      <c r="JD83" s="143"/>
      <c r="JE83" s="143"/>
      <c r="JF83" s="143"/>
      <c r="JG83" s="143"/>
      <c r="JH83" s="143"/>
      <c r="JI83" s="143"/>
      <c r="JJ83" s="143"/>
      <c r="JK83" s="143"/>
      <c r="JL83" s="143"/>
      <c r="JM83" s="143"/>
      <c r="JN83" s="143"/>
      <c r="JO83" s="143"/>
      <c r="JP83" s="143"/>
      <c r="JQ83" s="143"/>
      <c r="JR83" s="143"/>
      <c r="JS83" s="143"/>
      <c r="JT83" s="143"/>
      <c r="JU83" s="143"/>
      <c r="JV83" s="143"/>
      <c r="JW83" s="143"/>
      <c r="JX83" s="143"/>
      <c r="JY83" s="143"/>
      <c r="JZ83" s="143"/>
      <c r="KA83" s="143"/>
      <c r="KB83" s="143"/>
      <c r="KC83" s="143"/>
      <c r="KD83" s="143"/>
      <c r="KE83" s="143"/>
      <c r="KF83" s="143"/>
      <c r="KG83" s="143"/>
      <c r="KH83" s="143"/>
      <c r="KI83" s="143"/>
      <c r="KJ83" s="143"/>
      <c r="KK83" s="143"/>
      <c r="KL83" s="143"/>
      <c r="KM83" s="143"/>
      <c r="KN83" s="143"/>
      <c r="KO83" s="143"/>
      <c r="KP83" s="143"/>
      <c r="KQ83" s="143"/>
      <c r="KR83" s="143"/>
      <c r="KS83" s="143"/>
      <c r="KT83" s="143"/>
      <c r="KU83" s="143"/>
      <c r="KV83" s="143"/>
      <c r="KW83" s="143"/>
      <c r="KX83" s="143"/>
      <c r="KY83" s="143"/>
      <c r="KZ83" s="143"/>
      <c r="LA83" s="143"/>
      <c r="LB83" s="143"/>
      <c r="LC83" s="143"/>
      <c r="LD83" s="143"/>
      <c r="LE83" s="143"/>
      <c r="LF83" s="143"/>
      <c r="LG83" s="143"/>
      <c r="LH83" s="143"/>
      <c r="LI83" s="143"/>
      <c r="LJ83" s="143"/>
      <c r="LK83" s="143"/>
      <c r="LL83" s="143"/>
      <c r="LM83" s="143"/>
      <c r="LN83" s="143"/>
      <c r="LO83" s="143"/>
      <c r="LP83" s="143"/>
      <c r="LQ83" s="143"/>
      <c r="LR83" s="143"/>
      <c r="LS83" s="143"/>
      <c r="LT83" s="143"/>
      <c r="LU83" s="143"/>
      <c r="LV83" s="143"/>
      <c r="LW83" s="143"/>
      <c r="LX83" s="143"/>
      <c r="LY83" s="143"/>
      <c r="LZ83" s="143"/>
      <c r="MA83" s="143"/>
      <c r="MB83" s="143"/>
      <c r="MC83" s="143"/>
      <c r="MD83" s="143"/>
      <c r="ME83" s="143"/>
      <c r="MF83" s="143"/>
      <c r="MG83" s="143"/>
      <c r="MH83" s="143"/>
      <c r="MI83" s="143"/>
      <c r="MJ83" s="143"/>
      <c r="MK83" s="143"/>
      <c r="ML83" s="143"/>
      <c r="MM83" s="143"/>
      <c r="MN83" s="143"/>
      <c r="MO83" s="143"/>
      <c r="MP83" s="143"/>
      <c r="MQ83" s="143"/>
      <c r="MR83" s="143"/>
      <c r="MS83" s="143"/>
      <c r="MT83" s="143"/>
      <c r="MU83" s="143"/>
      <c r="MV83" s="143"/>
      <c r="MW83" s="143"/>
      <c r="MX83" s="143"/>
      <c r="MY83" s="143"/>
      <c r="MZ83" s="143"/>
      <c r="NA83" s="143"/>
      <c r="NB83" s="143"/>
      <c r="NC83" s="143"/>
      <c r="ND83" s="143"/>
      <c r="NE83" s="143"/>
      <c r="NF83" s="143"/>
      <c r="NG83" s="143"/>
      <c r="NH83" s="143"/>
      <c r="NI83" s="143"/>
      <c r="NJ83" s="143"/>
      <c r="NK83" s="143"/>
      <c r="NL83" s="143"/>
      <c r="NM83" s="143"/>
      <c r="NN83" s="143"/>
      <c r="NO83" s="143"/>
      <c r="NP83" s="143"/>
      <c r="NQ83" s="143"/>
      <c r="NR83" s="143"/>
      <c r="NS83" s="143"/>
      <c r="NT83" s="143"/>
      <c r="NU83" s="143"/>
      <c r="NV83" s="143"/>
      <c r="NW83" s="143"/>
      <c r="NX83" s="143"/>
      <c r="NY83" s="143"/>
      <c r="NZ83" s="143"/>
      <c r="OA83" s="143"/>
      <c r="OB83" s="143"/>
      <c r="OC83" s="143"/>
      <c r="OD83" s="143"/>
      <c r="OE83" s="143"/>
      <c r="OF83" s="143"/>
      <c r="OG83" s="143"/>
      <c r="OH83" s="143"/>
      <c r="OI83" s="143"/>
      <c r="OJ83" s="143"/>
      <c r="OK83" s="143"/>
      <c r="OL83" s="143"/>
      <c r="OM83" s="143"/>
      <c r="ON83" s="143"/>
      <c r="OO83" s="143"/>
      <c r="OP83" s="143"/>
      <c r="OQ83" s="143"/>
      <c r="OR83" s="143"/>
      <c r="OS83" s="143"/>
      <c r="OT83" s="143"/>
      <c r="OU83" s="143"/>
      <c r="OV83" s="143"/>
      <c r="OW83" s="143"/>
      <c r="OX83" s="143"/>
      <c r="OY83" s="143"/>
      <c r="OZ83" s="143"/>
      <c r="PA83" s="143"/>
      <c r="PB83" s="143"/>
      <c r="PC83" s="143"/>
      <c r="PD83" s="143"/>
      <c r="PE83" s="143"/>
      <c r="PF83" s="143"/>
      <c r="PG83" s="143"/>
      <c r="PH83" s="143"/>
      <c r="PI83" s="143"/>
      <c r="PJ83" s="143"/>
      <c r="PK83" s="143"/>
      <c r="PL83" s="143"/>
      <c r="PM83" s="143"/>
      <c r="PN83" s="143"/>
      <c r="PO83" s="143"/>
      <c r="PP83" s="143"/>
      <c r="PQ83" s="143"/>
      <c r="PR83" s="143"/>
      <c r="PS83" s="143"/>
      <c r="PT83" s="143"/>
      <c r="PU83" s="143"/>
      <c r="PV83" s="143"/>
      <c r="PW83" s="143"/>
      <c r="PX83" s="143"/>
      <c r="PY83" s="143"/>
      <c r="PZ83" s="143"/>
      <c r="QA83" s="143"/>
      <c r="QB83" s="143"/>
      <c r="QC83" s="143"/>
      <c r="QD83" s="143"/>
      <c r="QE83" s="143"/>
      <c r="QF83" s="143"/>
      <c r="QG83" s="143"/>
      <c r="QH83" s="143"/>
      <c r="QI83" s="143"/>
      <c r="QJ83" s="143"/>
      <c r="QK83" s="143"/>
      <c r="QL83" s="143"/>
      <c r="QM83" s="143"/>
      <c r="QN83" s="143"/>
      <c r="QO83" s="143"/>
      <c r="QP83" s="143"/>
      <c r="QQ83" s="143"/>
      <c r="QR83" s="143"/>
      <c r="QS83" s="143"/>
      <c r="QT83" s="143"/>
      <c r="QU83" s="143"/>
      <c r="QV83" s="143"/>
      <c r="QW83" s="143"/>
      <c r="QX83" s="143"/>
      <c r="QY83" s="143"/>
      <c r="QZ83" s="143"/>
      <c r="RA83" s="143"/>
      <c r="RB83" s="143"/>
      <c r="RC83" s="143"/>
      <c r="RD83" s="143"/>
      <c r="RE83" s="143"/>
      <c r="RF83" s="143"/>
      <c r="RG83" s="143"/>
      <c r="RH83" s="143"/>
      <c r="RI83" s="143"/>
      <c r="RJ83" s="143"/>
      <c r="RK83" s="143"/>
      <c r="RL83" s="143"/>
      <c r="RM83" s="143"/>
      <c r="RN83" s="143"/>
      <c r="RO83" s="143"/>
      <c r="RP83" s="143"/>
      <c r="RQ83" s="143"/>
      <c r="RR83" s="143"/>
      <c r="RS83" s="143"/>
      <c r="RT83" s="143"/>
      <c r="RU83" s="143"/>
      <c r="RV83" s="143"/>
      <c r="RW83" s="143"/>
      <c r="RX83" s="143"/>
      <c r="RY83" s="143"/>
      <c r="RZ83" s="143"/>
      <c r="SA83" s="143"/>
      <c r="SB83" s="143"/>
      <c r="SC83" s="143"/>
      <c r="SD83" s="143"/>
      <c r="SE83" s="143"/>
      <c r="SF83" s="143"/>
      <c r="SG83" s="143"/>
      <c r="SH83" s="143"/>
      <c r="SI83" s="143"/>
      <c r="SJ83" s="143"/>
      <c r="SK83" s="143"/>
      <c r="SL83" s="143"/>
      <c r="SM83" s="143"/>
      <c r="SN83" s="143"/>
      <c r="SO83" s="143"/>
      <c r="SP83" s="143"/>
      <c r="SQ83" s="143"/>
      <c r="SR83" s="143"/>
      <c r="SS83" s="143"/>
      <c r="ST83" s="143"/>
      <c r="SU83" s="143"/>
      <c r="SV83" s="143"/>
      <c r="SW83" s="143"/>
      <c r="SX83" s="143"/>
      <c r="SY83" s="143"/>
      <c r="SZ83" s="143"/>
      <c r="TA83" s="143"/>
      <c r="TB83" s="143"/>
      <c r="TC83" s="143"/>
      <c r="TD83" s="143"/>
      <c r="TE83" s="143"/>
      <c r="TF83" s="143"/>
      <c r="TG83" s="143"/>
      <c r="TH83" s="143"/>
      <c r="TI83" s="143"/>
      <c r="TJ83" s="143"/>
      <c r="TK83" s="143"/>
      <c r="TL83" s="143"/>
      <c r="TM83" s="143"/>
      <c r="TN83" s="143"/>
      <c r="TO83" s="143"/>
      <c r="TP83" s="143"/>
      <c r="TQ83" s="143"/>
      <c r="TR83" s="143"/>
      <c r="TS83" s="143"/>
      <c r="TT83" s="143"/>
      <c r="TU83" s="143"/>
      <c r="TV83" s="143"/>
      <c r="TW83" s="143"/>
      <c r="TX83" s="143"/>
      <c r="TY83" s="143"/>
      <c r="TZ83" s="143"/>
      <c r="UA83" s="143"/>
      <c r="UB83" s="143"/>
      <c r="UC83" s="143"/>
      <c r="UD83" s="143"/>
      <c r="UE83" s="143"/>
      <c r="UF83" s="143"/>
      <c r="UG83" s="143"/>
      <c r="UH83" s="143"/>
      <c r="UI83" s="143"/>
      <c r="UJ83" s="143"/>
      <c r="UK83" s="143"/>
      <c r="UL83" s="143"/>
      <c r="UM83" s="143"/>
      <c r="UN83" s="143"/>
      <c r="UO83" s="143"/>
      <c r="UP83" s="143"/>
      <c r="UQ83" s="143"/>
      <c r="UR83" s="143"/>
      <c r="US83" s="143"/>
      <c r="UT83" s="143"/>
      <c r="UU83" s="143"/>
      <c r="UV83" s="143"/>
      <c r="UW83" s="143"/>
      <c r="UX83" s="143"/>
      <c r="UY83" s="143"/>
      <c r="UZ83" s="143"/>
      <c r="VA83" s="143"/>
      <c r="VB83" s="143"/>
      <c r="VC83" s="143"/>
      <c r="VD83" s="143"/>
      <c r="VE83" s="143"/>
      <c r="VF83" s="143"/>
      <c r="VG83" s="143"/>
      <c r="VH83" s="143"/>
      <c r="VI83" s="143"/>
      <c r="VJ83" s="143"/>
      <c r="VK83" s="143"/>
      <c r="VL83" s="143"/>
      <c r="VM83" s="143"/>
      <c r="VN83" s="143"/>
      <c r="VO83" s="143"/>
      <c r="VP83" s="143"/>
      <c r="VQ83" s="143"/>
      <c r="VR83" s="143"/>
      <c r="VS83" s="143"/>
      <c r="VT83" s="143"/>
      <c r="VU83" s="143"/>
      <c r="VV83" s="143"/>
      <c r="VW83" s="143"/>
      <c r="VX83" s="143"/>
      <c r="VY83" s="143"/>
      <c r="VZ83" s="143"/>
      <c r="WA83" s="143"/>
      <c r="WB83" s="143"/>
      <c r="WC83" s="143"/>
      <c r="WD83" s="143"/>
      <c r="WE83" s="143"/>
      <c r="WF83" s="143"/>
      <c r="WG83" s="143"/>
      <c r="WH83" s="143"/>
      <c r="WI83" s="143"/>
      <c r="WJ83" s="143"/>
      <c r="WK83" s="143"/>
      <c r="WL83" s="143"/>
      <c r="WM83" s="143"/>
      <c r="WN83" s="143"/>
      <c r="WO83" s="143"/>
      <c r="WP83" s="143"/>
      <c r="WQ83" s="143"/>
      <c r="WR83" s="143"/>
      <c r="WS83" s="143"/>
      <c r="WT83" s="143"/>
      <c r="WU83" s="143"/>
      <c r="WV83" s="143"/>
      <c r="WW83" s="143"/>
      <c r="WX83" s="143"/>
      <c r="WY83" s="143"/>
      <c r="WZ83" s="143"/>
      <c r="XA83" s="143"/>
      <c r="XB83" s="143"/>
      <c r="XC83" s="143"/>
      <c r="XD83" s="143"/>
      <c r="XE83" s="143"/>
      <c r="XF83" s="143"/>
      <c r="XG83" s="143"/>
      <c r="XH83" s="143"/>
      <c r="XI83" s="143"/>
      <c r="XJ83" s="143"/>
      <c r="XK83" s="143"/>
      <c r="XL83" s="143"/>
      <c r="XM83" s="143"/>
      <c r="XN83" s="143"/>
      <c r="XO83" s="143"/>
      <c r="XP83" s="143"/>
      <c r="XQ83" s="143"/>
      <c r="XR83" s="143"/>
      <c r="XS83" s="143"/>
      <c r="XT83" s="143"/>
      <c r="XU83" s="143"/>
      <c r="XV83" s="143"/>
      <c r="XW83" s="143"/>
      <c r="XX83" s="143"/>
      <c r="XY83" s="143"/>
      <c r="XZ83" s="143"/>
      <c r="YA83" s="143"/>
      <c r="YB83" s="143"/>
      <c r="YC83" s="143"/>
      <c r="YD83" s="143"/>
      <c r="YE83" s="143"/>
      <c r="YF83" s="143"/>
      <c r="YG83" s="143"/>
      <c r="YH83" s="143"/>
      <c r="YI83" s="143"/>
      <c r="YJ83" s="143"/>
      <c r="YK83" s="143"/>
      <c r="YL83" s="143"/>
      <c r="YM83" s="143"/>
      <c r="YN83" s="143"/>
      <c r="YO83" s="143"/>
      <c r="YP83" s="143"/>
      <c r="YQ83" s="143"/>
      <c r="YR83" s="143"/>
      <c r="YS83" s="143"/>
      <c r="YT83" s="143"/>
      <c r="YU83" s="143"/>
      <c r="YV83" s="143"/>
      <c r="YW83" s="143"/>
      <c r="YX83" s="143"/>
      <c r="YY83" s="143"/>
      <c r="YZ83" s="143"/>
      <c r="ZA83" s="143"/>
      <c r="ZB83" s="143"/>
      <c r="ZC83" s="143"/>
      <c r="ZD83" s="143"/>
      <c r="ZE83" s="143"/>
      <c r="ZF83" s="143"/>
      <c r="ZG83" s="143"/>
      <c r="ZH83" s="143"/>
      <c r="ZI83" s="143"/>
      <c r="ZJ83" s="143"/>
      <c r="ZK83" s="143"/>
      <c r="ZL83" s="143"/>
      <c r="ZM83" s="143"/>
      <c r="ZN83" s="143"/>
      <c r="ZO83" s="143"/>
      <c r="ZP83" s="143"/>
      <c r="ZQ83" s="143"/>
      <c r="ZR83" s="143"/>
      <c r="ZS83" s="143"/>
      <c r="ZT83" s="143"/>
      <c r="ZU83" s="143"/>
      <c r="ZV83" s="143"/>
      <c r="ZW83" s="143"/>
      <c r="ZX83" s="143"/>
      <c r="ZY83" s="143"/>
      <c r="ZZ83" s="143"/>
      <c r="AAA83" s="143"/>
      <c r="AAB83" s="143"/>
      <c r="AAC83" s="143"/>
      <c r="AAD83" s="143"/>
      <c r="AAE83" s="143"/>
      <c r="AAF83" s="143"/>
      <c r="AAG83" s="143"/>
      <c r="AAH83" s="143"/>
      <c r="AAI83" s="143"/>
      <c r="AAJ83" s="143"/>
      <c r="AAK83" s="143"/>
      <c r="AAL83" s="143"/>
      <c r="AAM83" s="143"/>
      <c r="AAN83" s="143"/>
      <c r="AAO83" s="143"/>
      <c r="AAP83" s="143"/>
      <c r="AAQ83" s="143"/>
      <c r="AAR83" s="143"/>
      <c r="AAS83" s="143"/>
      <c r="AAT83" s="143"/>
      <c r="AAU83" s="143"/>
      <c r="AAV83" s="143"/>
      <c r="AAW83" s="143"/>
      <c r="AAX83" s="143"/>
      <c r="AAY83" s="143"/>
      <c r="AAZ83" s="143"/>
      <c r="ABA83" s="143"/>
      <c r="ABB83" s="143"/>
      <c r="ABC83" s="143"/>
      <c r="ABD83" s="143"/>
      <c r="ABE83" s="143"/>
      <c r="ABF83" s="143"/>
      <c r="ABG83" s="143"/>
      <c r="ABH83" s="143"/>
      <c r="ABI83" s="143"/>
      <c r="ABJ83" s="143"/>
      <c r="ABK83" s="143"/>
      <c r="ABL83" s="143"/>
      <c r="ABM83" s="143"/>
      <c r="ABN83" s="143"/>
      <c r="ABO83" s="143"/>
      <c r="ABP83" s="143"/>
      <c r="ABQ83" s="143"/>
      <c r="ABR83" s="143"/>
      <c r="ABS83" s="143"/>
      <c r="ABT83" s="143"/>
      <c r="ABU83" s="143"/>
      <c r="ABV83" s="143"/>
      <c r="ABW83" s="143"/>
      <c r="ABX83" s="143"/>
      <c r="ABY83" s="143"/>
      <c r="ABZ83" s="143"/>
      <c r="ACA83" s="143"/>
      <c r="ACB83" s="143"/>
      <c r="ACC83" s="143"/>
      <c r="ACD83" s="143"/>
      <c r="ACE83" s="143"/>
      <c r="ACF83" s="143"/>
      <c r="ACG83" s="143"/>
      <c r="ACH83" s="143"/>
      <c r="ACI83" s="143"/>
      <c r="ACJ83" s="143"/>
      <c r="ACK83" s="143"/>
      <c r="ACL83" s="143"/>
      <c r="ACM83" s="143"/>
      <c r="ACN83" s="143"/>
      <c r="ACO83" s="143"/>
      <c r="ACP83" s="143"/>
      <c r="ACQ83" s="143"/>
      <c r="ACR83" s="143"/>
      <c r="ACS83" s="143"/>
      <c r="ACT83" s="143"/>
      <c r="ACU83" s="143"/>
      <c r="ACV83" s="143"/>
      <c r="ACW83" s="143"/>
      <c r="ACX83" s="143"/>
      <c r="ACY83" s="143"/>
      <c r="ACZ83" s="143"/>
      <c r="ADA83" s="143"/>
      <c r="ADB83" s="143"/>
      <c r="ADC83" s="143"/>
      <c r="ADD83" s="143"/>
      <c r="ADE83" s="143"/>
      <c r="ADF83" s="143"/>
      <c r="ADG83" s="143"/>
      <c r="ADH83" s="143"/>
      <c r="ADI83" s="143"/>
      <c r="ADJ83" s="143"/>
      <c r="ADK83" s="143"/>
      <c r="ADL83" s="143"/>
      <c r="ADM83" s="143"/>
      <c r="ADN83" s="143"/>
      <c r="ADO83" s="143"/>
      <c r="ADP83" s="143"/>
      <c r="ADQ83" s="143"/>
      <c r="ADR83" s="143"/>
      <c r="ADS83" s="143"/>
      <c r="ADT83" s="143"/>
      <c r="ADU83" s="143"/>
      <c r="ADV83" s="143"/>
      <c r="ADW83" s="143"/>
      <c r="ADX83" s="143"/>
      <c r="ADY83" s="143"/>
      <c r="ADZ83" s="143"/>
      <c r="AEA83" s="143"/>
      <c r="AEB83" s="143"/>
      <c r="AEC83" s="143"/>
      <c r="AED83" s="143"/>
      <c r="AEE83" s="143"/>
      <c r="AEF83" s="143"/>
      <c r="AEG83" s="143"/>
      <c r="AEH83" s="143"/>
      <c r="AEI83" s="143"/>
      <c r="AEJ83" s="143"/>
      <c r="AEK83" s="143"/>
      <c r="AEL83" s="143"/>
      <c r="AEM83" s="143"/>
      <c r="AEN83" s="143"/>
      <c r="AEO83" s="143"/>
      <c r="AEP83" s="143"/>
      <c r="AEQ83" s="143"/>
      <c r="AER83" s="143"/>
      <c r="AES83" s="143"/>
      <c r="AET83" s="143"/>
      <c r="AEU83" s="143"/>
      <c r="AEV83" s="143"/>
      <c r="AEW83" s="143"/>
      <c r="AEX83" s="143"/>
      <c r="AEY83" s="143"/>
      <c r="AEZ83" s="143"/>
      <c r="AFA83" s="143"/>
      <c r="AFB83" s="143"/>
      <c r="AFC83" s="143"/>
      <c r="AFD83" s="143"/>
      <c r="AFE83" s="143"/>
      <c r="AFF83" s="143"/>
      <c r="AFG83" s="143"/>
      <c r="AFH83" s="143"/>
      <c r="AFI83" s="143"/>
      <c r="AFJ83" s="143"/>
      <c r="AFK83" s="143"/>
      <c r="AFL83" s="143"/>
      <c r="AFM83" s="143"/>
      <c r="AFN83" s="143"/>
      <c r="AFO83" s="143"/>
      <c r="AFP83" s="143"/>
      <c r="AFQ83" s="143"/>
      <c r="AFR83" s="143"/>
      <c r="AFS83" s="143"/>
      <c r="AFT83" s="143"/>
      <c r="AFU83" s="143"/>
      <c r="AFV83" s="143"/>
      <c r="AFW83" s="143"/>
      <c r="AFX83" s="143"/>
      <c r="AFY83" s="143"/>
      <c r="AFZ83" s="143"/>
      <c r="AGA83" s="143"/>
      <c r="AGB83" s="143"/>
      <c r="AGC83" s="143"/>
      <c r="AGD83" s="143"/>
      <c r="AGE83" s="143"/>
      <c r="AGF83" s="143"/>
      <c r="AGG83" s="143"/>
      <c r="AGH83" s="143"/>
      <c r="AGI83" s="143"/>
      <c r="AGJ83" s="143"/>
      <c r="AGK83" s="143"/>
      <c r="AGL83" s="143"/>
      <c r="AGM83" s="143"/>
      <c r="AGN83" s="143"/>
      <c r="AGO83" s="143"/>
      <c r="AGP83" s="143"/>
      <c r="AGQ83" s="143"/>
      <c r="AGR83" s="143"/>
      <c r="AGS83" s="143"/>
      <c r="AGT83" s="143"/>
      <c r="AGU83" s="143"/>
      <c r="AGV83" s="143"/>
      <c r="AGW83" s="143"/>
      <c r="AGX83" s="143"/>
      <c r="AGY83" s="143"/>
      <c r="AGZ83" s="143"/>
      <c r="AHA83" s="143"/>
      <c r="AHB83" s="143"/>
      <c r="AHC83" s="143"/>
      <c r="AHD83" s="143"/>
      <c r="AHE83" s="143"/>
      <c r="AHF83" s="143"/>
      <c r="AHG83" s="143"/>
      <c r="AHH83" s="143"/>
      <c r="AHI83" s="143"/>
      <c r="AHJ83" s="143"/>
      <c r="AHK83" s="143"/>
      <c r="AHL83" s="143"/>
      <c r="AHM83" s="143"/>
      <c r="AHN83" s="143"/>
      <c r="AHO83" s="143"/>
      <c r="AHP83" s="143"/>
      <c r="AHQ83" s="143"/>
      <c r="AHR83" s="143"/>
      <c r="AHS83" s="143"/>
      <c r="AHT83" s="143"/>
      <c r="AHU83" s="143"/>
      <c r="AHV83" s="143"/>
      <c r="AHW83" s="143"/>
      <c r="AHX83" s="143"/>
      <c r="AHY83" s="143"/>
      <c r="AHZ83" s="143"/>
      <c r="AIA83" s="143"/>
      <c r="AIB83" s="143"/>
      <c r="AIC83" s="143"/>
      <c r="AID83" s="143"/>
      <c r="AIE83" s="143"/>
      <c r="AIF83" s="143"/>
      <c r="AIG83" s="143"/>
      <c r="AIH83" s="143"/>
      <c r="AII83" s="143"/>
      <c r="AIJ83" s="143"/>
      <c r="AIK83" s="143"/>
      <c r="AIL83" s="143"/>
      <c r="AIM83" s="143"/>
      <c r="AIN83" s="143"/>
      <c r="AIO83" s="143"/>
      <c r="AIP83" s="143"/>
      <c r="AIQ83" s="143"/>
      <c r="AIR83" s="143"/>
      <c r="AIS83" s="143"/>
      <c r="AIT83" s="143"/>
      <c r="AIU83" s="143"/>
      <c r="AIV83" s="143"/>
      <c r="AIW83" s="143"/>
      <c r="AIX83" s="143"/>
      <c r="AIY83" s="143"/>
      <c r="AIZ83" s="143"/>
      <c r="AJA83" s="143"/>
      <c r="AJB83" s="143"/>
      <c r="AJC83" s="143"/>
      <c r="AJD83" s="143"/>
      <c r="AJE83" s="143"/>
      <c r="AJF83" s="143"/>
      <c r="AJG83" s="143"/>
      <c r="AJH83" s="143"/>
      <c r="AJI83" s="143"/>
      <c r="AJJ83" s="143"/>
      <c r="AJK83" s="143"/>
      <c r="AJL83" s="143"/>
      <c r="AJM83" s="143"/>
      <c r="AJN83" s="143"/>
      <c r="AJO83" s="143"/>
      <c r="AJP83" s="143"/>
      <c r="AJQ83" s="143"/>
      <c r="AJR83" s="143"/>
      <c r="AJS83" s="143"/>
      <c r="AJT83" s="143"/>
      <c r="AJU83" s="143"/>
      <c r="AJV83" s="143"/>
      <c r="AJW83" s="143"/>
      <c r="AJX83" s="143"/>
      <c r="AJY83" s="143"/>
      <c r="AJZ83" s="143"/>
      <c r="AKA83" s="143"/>
      <c r="AKB83" s="143"/>
      <c r="AKC83" s="143"/>
      <c r="AKD83" s="143"/>
      <c r="AKE83" s="143"/>
      <c r="AKF83" s="143"/>
      <c r="AKG83" s="143"/>
      <c r="AKH83" s="143"/>
      <c r="AKI83" s="143"/>
      <c r="AKJ83" s="143"/>
      <c r="AKK83" s="143"/>
      <c r="AKL83" s="143"/>
      <c r="AKM83" s="143"/>
      <c r="AKN83" s="143"/>
      <c r="AKO83" s="143"/>
      <c r="AKP83" s="143"/>
      <c r="AKQ83" s="143"/>
      <c r="AKR83" s="143"/>
      <c r="AKS83" s="143"/>
      <c r="AKT83" s="143"/>
      <c r="AKU83" s="143"/>
      <c r="AKV83" s="143"/>
      <c r="AKW83" s="143"/>
      <c r="AKX83" s="143"/>
      <c r="AKY83" s="143"/>
      <c r="AKZ83" s="143"/>
      <c r="ALA83" s="143"/>
      <c r="ALB83" s="143"/>
      <c r="ALC83" s="143"/>
      <c r="ALD83" s="143"/>
      <c r="ALE83" s="143"/>
      <c r="ALF83" s="143"/>
      <c r="ALG83" s="143"/>
      <c r="ALH83" s="143"/>
      <c r="ALI83" s="143"/>
      <c r="ALJ83" s="143"/>
      <c r="ALK83" s="143"/>
      <c r="ALL83" s="143"/>
      <c r="ALM83" s="143"/>
      <c r="ALN83" s="143"/>
      <c r="ALO83" s="143"/>
      <c r="ALP83" s="143"/>
      <c r="ALQ83" s="143"/>
      <c r="ALR83" s="143"/>
      <c r="ALS83" s="143"/>
      <c r="ALT83" s="143"/>
      <c r="ALU83" s="143"/>
      <c r="ALV83" s="143"/>
      <c r="ALW83" s="143"/>
      <c r="ALX83" s="143"/>
      <c r="ALY83" s="143"/>
      <c r="ALZ83" s="143"/>
      <c r="AMA83" s="143"/>
      <c r="AMB83" s="143"/>
      <c r="AMC83" s="143"/>
      <c r="AMD83" s="143"/>
      <c r="AME83" s="143"/>
      <c r="AMF83" s="143"/>
      <c r="AMG83" s="143"/>
      <c r="AMH83" s="143"/>
      <c r="AMI83" s="143"/>
      <c r="AMJ83" s="143"/>
      <c r="AMK83" s="143"/>
    </row>
    <row r="84" spans="1:1025" s="144" customFormat="1" ht="49.5" customHeight="1" x14ac:dyDescent="0.25">
      <c r="A84" s="129">
        <v>1617130</v>
      </c>
      <c r="B84" s="129" t="s">
        <v>59</v>
      </c>
      <c r="C84" s="129" t="s">
        <v>60</v>
      </c>
      <c r="D84" s="107" t="s">
        <v>99</v>
      </c>
      <c r="E84" s="122" t="s">
        <v>145</v>
      </c>
      <c r="F84" s="102" t="s">
        <v>146</v>
      </c>
      <c r="G84" s="35">
        <f t="shared" ref="G84" si="22">H84+I84</f>
        <v>21608</v>
      </c>
      <c r="H84" s="140">
        <v>21608</v>
      </c>
      <c r="I84" s="141">
        <v>0</v>
      </c>
      <c r="J84" s="140">
        <v>0</v>
      </c>
      <c r="K84" s="142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/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3"/>
      <c r="DS84" s="143"/>
      <c r="DT84" s="143"/>
      <c r="DU84" s="143"/>
      <c r="DV84" s="143"/>
      <c r="DW84" s="143"/>
      <c r="DX84" s="143"/>
      <c r="DY84" s="143"/>
      <c r="DZ84" s="143"/>
      <c r="EA84" s="143"/>
      <c r="EB84" s="143"/>
      <c r="EC84" s="143"/>
      <c r="ED84" s="143"/>
      <c r="EE84" s="143"/>
      <c r="EF84" s="143"/>
      <c r="EG84" s="143"/>
      <c r="EH84" s="143"/>
      <c r="EI84" s="143"/>
      <c r="EJ84" s="143"/>
      <c r="EK84" s="143"/>
      <c r="EL84" s="143"/>
      <c r="EM84" s="143"/>
      <c r="EN84" s="143"/>
      <c r="EO84" s="143"/>
      <c r="EP84" s="143"/>
      <c r="EQ84" s="143"/>
      <c r="ER84" s="143"/>
      <c r="ES84" s="143"/>
      <c r="ET84" s="143"/>
      <c r="EU84" s="143"/>
      <c r="EV84" s="143"/>
      <c r="EW84" s="143"/>
      <c r="EX84" s="143"/>
      <c r="EY84" s="143"/>
      <c r="EZ84" s="143"/>
      <c r="FA84" s="143"/>
      <c r="FB84" s="143"/>
      <c r="FC84" s="143"/>
      <c r="FD84" s="143"/>
      <c r="FE84" s="143"/>
      <c r="FF84" s="143"/>
      <c r="FG84" s="143"/>
      <c r="FH84" s="143"/>
      <c r="FI84" s="143"/>
      <c r="FJ84" s="143"/>
      <c r="FK84" s="143"/>
      <c r="FL84" s="143"/>
      <c r="FM84" s="143"/>
      <c r="FN84" s="143"/>
      <c r="FO84" s="143"/>
      <c r="FP84" s="143"/>
      <c r="FQ84" s="143"/>
      <c r="FR84" s="143"/>
      <c r="FS84" s="143"/>
      <c r="FT84" s="143"/>
      <c r="FU84" s="143"/>
      <c r="FV84" s="143"/>
      <c r="FW84" s="143"/>
      <c r="FX84" s="143"/>
      <c r="FY84" s="143"/>
      <c r="FZ84" s="143"/>
      <c r="GA84" s="143"/>
      <c r="GB84" s="143"/>
      <c r="GC84" s="143"/>
      <c r="GD84" s="143"/>
      <c r="GE84" s="143"/>
      <c r="GF84" s="143"/>
      <c r="GG84" s="143"/>
      <c r="GH84" s="143"/>
      <c r="GI84" s="143"/>
      <c r="GJ84" s="143"/>
      <c r="GK84" s="143"/>
      <c r="GL84" s="143"/>
      <c r="GM84" s="143"/>
      <c r="GN84" s="143"/>
      <c r="GO84" s="143"/>
      <c r="GP84" s="143"/>
      <c r="GQ84" s="143"/>
      <c r="GR84" s="143"/>
      <c r="GS84" s="143"/>
      <c r="GT84" s="143"/>
      <c r="GU84" s="143"/>
      <c r="GV84" s="143"/>
      <c r="GW84" s="143"/>
      <c r="GX84" s="143"/>
      <c r="GY84" s="143"/>
      <c r="GZ84" s="143"/>
      <c r="HA84" s="143"/>
      <c r="HB84" s="143"/>
      <c r="HC84" s="143"/>
      <c r="HD84" s="143"/>
      <c r="HE84" s="143"/>
      <c r="HF84" s="143"/>
      <c r="HG84" s="143"/>
      <c r="HH84" s="143"/>
      <c r="HI84" s="143"/>
      <c r="HJ84" s="143"/>
      <c r="HK84" s="143"/>
      <c r="HL84" s="143"/>
      <c r="HM84" s="143"/>
      <c r="HN84" s="143"/>
      <c r="HO84" s="143"/>
      <c r="HP84" s="143"/>
      <c r="HQ84" s="143"/>
      <c r="HR84" s="143"/>
      <c r="HS84" s="143"/>
      <c r="HT84" s="143"/>
      <c r="HU84" s="143"/>
      <c r="HV84" s="143"/>
      <c r="HW84" s="143"/>
      <c r="HX84" s="143"/>
      <c r="HY84" s="143"/>
      <c r="HZ84" s="143"/>
      <c r="IA84" s="143"/>
      <c r="IB84" s="143"/>
      <c r="IC84" s="143"/>
      <c r="ID84" s="143"/>
      <c r="IE84" s="143"/>
      <c r="IF84" s="143"/>
      <c r="IG84" s="143"/>
      <c r="IH84" s="143"/>
      <c r="II84" s="143"/>
      <c r="IJ84" s="143"/>
      <c r="IK84" s="143"/>
      <c r="IL84" s="143"/>
      <c r="IM84" s="143"/>
      <c r="IN84" s="143"/>
      <c r="IO84" s="143"/>
      <c r="IP84" s="143"/>
      <c r="IQ84" s="143"/>
      <c r="IR84" s="143"/>
      <c r="IS84" s="143"/>
      <c r="IT84" s="143"/>
      <c r="IU84" s="143"/>
      <c r="IV84" s="143"/>
      <c r="IW84" s="143"/>
      <c r="IX84" s="143"/>
      <c r="IY84" s="143"/>
      <c r="IZ84" s="143"/>
      <c r="JA84" s="143"/>
      <c r="JB84" s="143"/>
      <c r="JC84" s="143"/>
      <c r="JD84" s="143"/>
      <c r="JE84" s="143"/>
      <c r="JF84" s="143"/>
      <c r="JG84" s="143"/>
      <c r="JH84" s="143"/>
      <c r="JI84" s="143"/>
      <c r="JJ84" s="143"/>
      <c r="JK84" s="143"/>
      <c r="JL84" s="143"/>
      <c r="JM84" s="143"/>
      <c r="JN84" s="143"/>
      <c r="JO84" s="143"/>
      <c r="JP84" s="143"/>
      <c r="JQ84" s="143"/>
      <c r="JR84" s="143"/>
      <c r="JS84" s="143"/>
      <c r="JT84" s="143"/>
      <c r="JU84" s="143"/>
      <c r="JV84" s="143"/>
      <c r="JW84" s="143"/>
      <c r="JX84" s="143"/>
      <c r="JY84" s="143"/>
      <c r="JZ84" s="143"/>
      <c r="KA84" s="143"/>
      <c r="KB84" s="143"/>
      <c r="KC84" s="143"/>
      <c r="KD84" s="143"/>
      <c r="KE84" s="143"/>
      <c r="KF84" s="143"/>
      <c r="KG84" s="143"/>
      <c r="KH84" s="143"/>
      <c r="KI84" s="143"/>
      <c r="KJ84" s="143"/>
      <c r="KK84" s="143"/>
      <c r="KL84" s="143"/>
      <c r="KM84" s="143"/>
      <c r="KN84" s="143"/>
      <c r="KO84" s="143"/>
      <c r="KP84" s="143"/>
      <c r="KQ84" s="143"/>
      <c r="KR84" s="143"/>
      <c r="KS84" s="143"/>
      <c r="KT84" s="143"/>
      <c r="KU84" s="143"/>
      <c r="KV84" s="143"/>
      <c r="KW84" s="143"/>
      <c r="KX84" s="143"/>
      <c r="KY84" s="143"/>
      <c r="KZ84" s="143"/>
      <c r="LA84" s="143"/>
      <c r="LB84" s="143"/>
      <c r="LC84" s="143"/>
      <c r="LD84" s="143"/>
      <c r="LE84" s="143"/>
      <c r="LF84" s="143"/>
      <c r="LG84" s="143"/>
      <c r="LH84" s="143"/>
      <c r="LI84" s="143"/>
      <c r="LJ84" s="143"/>
      <c r="LK84" s="143"/>
      <c r="LL84" s="143"/>
      <c r="LM84" s="143"/>
      <c r="LN84" s="143"/>
      <c r="LO84" s="143"/>
      <c r="LP84" s="143"/>
      <c r="LQ84" s="143"/>
      <c r="LR84" s="143"/>
      <c r="LS84" s="143"/>
      <c r="LT84" s="143"/>
      <c r="LU84" s="143"/>
      <c r="LV84" s="143"/>
      <c r="LW84" s="143"/>
      <c r="LX84" s="143"/>
      <c r="LY84" s="143"/>
      <c r="LZ84" s="143"/>
      <c r="MA84" s="143"/>
      <c r="MB84" s="143"/>
      <c r="MC84" s="143"/>
      <c r="MD84" s="143"/>
      <c r="ME84" s="143"/>
      <c r="MF84" s="143"/>
      <c r="MG84" s="143"/>
      <c r="MH84" s="143"/>
      <c r="MI84" s="143"/>
      <c r="MJ84" s="143"/>
      <c r="MK84" s="143"/>
      <c r="ML84" s="143"/>
      <c r="MM84" s="143"/>
      <c r="MN84" s="143"/>
      <c r="MO84" s="143"/>
      <c r="MP84" s="143"/>
      <c r="MQ84" s="143"/>
      <c r="MR84" s="143"/>
      <c r="MS84" s="143"/>
      <c r="MT84" s="143"/>
      <c r="MU84" s="143"/>
      <c r="MV84" s="143"/>
      <c r="MW84" s="143"/>
      <c r="MX84" s="143"/>
      <c r="MY84" s="143"/>
      <c r="MZ84" s="143"/>
      <c r="NA84" s="143"/>
      <c r="NB84" s="143"/>
      <c r="NC84" s="143"/>
      <c r="ND84" s="143"/>
      <c r="NE84" s="143"/>
      <c r="NF84" s="143"/>
      <c r="NG84" s="143"/>
      <c r="NH84" s="143"/>
      <c r="NI84" s="143"/>
      <c r="NJ84" s="143"/>
      <c r="NK84" s="143"/>
      <c r="NL84" s="143"/>
      <c r="NM84" s="143"/>
      <c r="NN84" s="143"/>
      <c r="NO84" s="143"/>
      <c r="NP84" s="143"/>
      <c r="NQ84" s="143"/>
      <c r="NR84" s="143"/>
      <c r="NS84" s="143"/>
      <c r="NT84" s="143"/>
      <c r="NU84" s="143"/>
      <c r="NV84" s="143"/>
      <c r="NW84" s="143"/>
      <c r="NX84" s="143"/>
      <c r="NY84" s="143"/>
      <c r="NZ84" s="143"/>
      <c r="OA84" s="143"/>
      <c r="OB84" s="143"/>
      <c r="OC84" s="143"/>
      <c r="OD84" s="143"/>
      <c r="OE84" s="143"/>
      <c r="OF84" s="143"/>
      <c r="OG84" s="143"/>
      <c r="OH84" s="143"/>
      <c r="OI84" s="143"/>
      <c r="OJ84" s="143"/>
      <c r="OK84" s="143"/>
      <c r="OL84" s="143"/>
      <c r="OM84" s="143"/>
      <c r="ON84" s="143"/>
      <c r="OO84" s="143"/>
      <c r="OP84" s="143"/>
      <c r="OQ84" s="143"/>
      <c r="OR84" s="143"/>
      <c r="OS84" s="143"/>
      <c r="OT84" s="143"/>
      <c r="OU84" s="143"/>
      <c r="OV84" s="143"/>
      <c r="OW84" s="143"/>
      <c r="OX84" s="143"/>
      <c r="OY84" s="143"/>
      <c r="OZ84" s="143"/>
      <c r="PA84" s="143"/>
      <c r="PB84" s="143"/>
      <c r="PC84" s="143"/>
      <c r="PD84" s="143"/>
      <c r="PE84" s="143"/>
      <c r="PF84" s="143"/>
      <c r="PG84" s="143"/>
      <c r="PH84" s="143"/>
      <c r="PI84" s="143"/>
      <c r="PJ84" s="143"/>
      <c r="PK84" s="143"/>
      <c r="PL84" s="143"/>
      <c r="PM84" s="143"/>
      <c r="PN84" s="143"/>
      <c r="PO84" s="143"/>
      <c r="PP84" s="143"/>
      <c r="PQ84" s="143"/>
      <c r="PR84" s="143"/>
      <c r="PS84" s="143"/>
      <c r="PT84" s="143"/>
      <c r="PU84" s="143"/>
      <c r="PV84" s="143"/>
      <c r="PW84" s="143"/>
      <c r="PX84" s="143"/>
      <c r="PY84" s="143"/>
      <c r="PZ84" s="143"/>
      <c r="QA84" s="143"/>
      <c r="QB84" s="143"/>
      <c r="QC84" s="143"/>
      <c r="QD84" s="143"/>
      <c r="QE84" s="143"/>
      <c r="QF84" s="143"/>
      <c r="QG84" s="143"/>
      <c r="QH84" s="143"/>
      <c r="QI84" s="143"/>
      <c r="QJ84" s="143"/>
      <c r="QK84" s="143"/>
      <c r="QL84" s="143"/>
      <c r="QM84" s="143"/>
      <c r="QN84" s="143"/>
      <c r="QO84" s="143"/>
      <c r="QP84" s="143"/>
      <c r="QQ84" s="143"/>
      <c r="QR84" s="143"/>
      <c r="QS84" s="143"/>
      <c r="QT84" s="143"/>
      <c r="QU84" s="143"/>
      <c r="QV84" s="143"/>
      <c r="QW84" s="143"/>
      <c r="QX84" s="143"/>
      <c r="QY84" s="143"/>
      <c r="QZ84" s="143"/>
      <c r="RA84" s="143"/>
      <c r="RB84" s="143"/>
      <c r="RC84" s="143"/>
      <c r="RD84" s="143"/>
      <c r="RE84" s="143"/>
      <c r="RF84" s="143"/>
      <c r="RG84" s="143"/>
      <c r="RH84" s="143"/>
      <c r="RI84" s="143"/>
      <c r="RJ84" s="143"/>
      <c r="RK84" s="143"/>
      <c r="RL84" s="143"/>
      <c r="RM84" s="143"/>
      <c r="RN84" s="143"/>
      <c r="RO84" s="143"/>
      <c r="RP84" s="143"/>
      <c r="RQ84" s="143"/>
      <c r="RR84" s="143"/>
      <c r="RS84" s="143"/>
      <c r="RT84" s="143"/>
      <c r="RU84" s="143"/>
      <c r="RV84" s="143"/>
      <c r="RW84" s="143"/>
      <c r="RX84" s="143"/>
      <c r="RY84" s="143"/>
      <c r="RZ84" s="143"/>
      <c r="SA84" s="143"/>
      <c r="SB84" s="143"/>
      <c r="SC84" s="143"/>
      <c r="SD84" s="143"/>
      <c r="SE84" s="143"/>
      <c r="SF84" s="143"/>
      <c r="SG84" s="143"/>
      <c r="SH84" s="143"/>
      <c r="SI84" s="143"/>
      <c r="SJ84" s="143"/>
      <c r="SK84" s="143"/>
      <c r="SL84" s="143"/>
      <c r="SM84" s="143"/>
      <c r="SN84" s="143"/>
      <c r="SO84" s="143"/>
      <c r="SP84" s="143"/>
      <c r="SQ84" s="143"/>
      <c r="SR84" s="143"/>
      <c r="SS84" s="143"/>
      <c r="ST84" s="143"/>
      <c r="SU84" s="143"/>
      <c r="SV84" s="143"/>
      <c r="SW84" s="143"/>
      <c r="SX84" s="143"/>
      <c r="SY84" s="143"/>
      <c r="SZ84" s="143"/>
      <c r="TA84" s="143"/>
      <c r="TB84" s="143"/>
      <c r="TC84" s="143"/>
      <c r="TD84" s="143"/>
      <c r="TE84" s="143"/>
      <c r="TF84" s="143"/>
      <c r="TG84" s="143"/>
      <c r="TH84" s="143"/>
      <c r="TI84" s="143"/>
      <c r="TJ84" s="143"/>
      <c r="TK84" s="143"/>
      <c r="TL84" s="143"/>
      <c r="TM84" s="143"/>
      <c r="TN84" s="143"/>
      <c r="TO84" s="143"/>
      <c r="TP84" s="143"/>
      <c r="TQ84" s="143"/>
      <c r="TR84" s="143"/>
      <c r="TS84" s="143"/>
      <c r="TT84" s="143"/>
      <c r="TU84" s="143"/>
      <c r="TV84" s="143"/>
      <c r="TW84" s="143"/>
      <c r="TX84" s="143"/>
      <c r="TY84" s="143"/>
      <c r="TZ84" s="143"/>
      <c r="UA84" s="143"/>
      <c r="UB84" s="143"/>
      <c r="UC84" s="143"/>
      <c r="UD84" s="143"/>
      <c r="UE84" s="143"/>
      <c r="UF84" s="143"/>
      <c r="UG84" s="143"/>
      <c r="UH84" s="143"/>
      <c r="UI84" s="143"/>
      <c r="UJ84" s="143"/>
      <c r="UK84" s="143"/>
      <c r="UL84" s="143"/>
      <c r="UM84" s="143"/>
      <c r="UN84" s="143"/>
      <c r="UO84" s="143"/>
      <c r="UP84" s="143"/>
      <c r="UQ84" s="143"/>
      <c r="UR84" s="143"/>
      <c r="US84" s="143"/>
      <c r="UT84" s="143"/>
      <c r="UU84" s="143"/>
      <c r="UV84" s="143"/>
      <c r="UW84" s="143"/>
      <c r="UX84" s="143"/>
      <c r="UY84" s="143"/>
      <c r="UZ84" s="143"/>
      <c r="VA84" s="143"/>
      <c r="VB84" s="143"/>
      <c r="VC84" s="143"/>
      <c r="VD84" s="143"/>
      <c r="VE84" s="143"/>
      <c r="VF84" s="143"/>
      <c r="VG84" s="143"/>
      <c r="VH84" s="143"/>
      <c r="VI84" s="143"/>
      <c r="VJ84" s="143"/>
      <c r="VK84" s="143"/>
      <c r="VL84" s="143"/>
      <c r="VM84" s="143"/>
      <c r="VN84" s="143"/>
      <c r="VO84" s="143"/>
      <c r="VP84" s="143"/>
      <c r="VQ84" s="143"/>
      <c r="VR84" s="143"/>
      <c r="VS84" s="143"/>
      <c r="VT84" s="143"/>
      <c r="VU84" s="143"/>
      <c r="VV84" s="143"/>
      <c r="VW84" s="143"/>
      <c r="VX84" s="143"/>
      <c r="VY84" s="143"/>
      <c r="VZ84" s="143"/>
      <c r="WA84" s="143"/>
      <c r="WB84" s="143"/>
      <c r="WC84" s="143"/>
      <c r="WD84" s="143"/>
      <c r="WE84" s="143"/>
      <c r="WF84" s="143"/>
      <c r="WG84" s="143"/>
      <c r="WH84" s="143"/>
      <c r="WI84" s="143"/>
      <c r="WJ84" s="143"/>
      <c r="WK84" s="143"/>
      <c r="WL84" s="143"/>
      <c r="WM84" s="143"/>
      <c r="WN84" s="143"/>
      <c r="WO84" s="143"/>
      <c r="WP84" s="143"/>
      <c r="WQ84" s="143"/>
      <c r="WR84" s="143"/>
      <c r="WS84" s="143"/>
      <c r="WT84" s="143"/>
      <c r="WU84" s="143"/>
      <c r="WV84" s="143"/>
      <c r="WW84" s="143"/>
      <c r="WX84" s="143"/>
      <c r="WY84" s="143"/>
      <c r="WZ84" s="143"/>
      <c r="XA84" s="143"/>
      <c r="XB84" s="143"/>
      <c r="XC84" s="143"/>
      <c r="XD84" s="143"/>
      <c r="XE84" s="143"/>
      <c r="XF84" s="143"/>
      <c r="XG84" s="143"/>
      <c r="XH84" s="143"/>
      <c r="XI84" s="143"/>
      <c r="XJ84" s="143"/>
      <c r="XK84" s="143"/>
      <c r="XL84" s="143"/>
      <c r="XM84" s="143"/>
      <c r="XN84" s="143"/>
      <c r="XO84" s="143"/>
      <c r="XP84" s="143"/>
      <c r="XQ84" s="143"/>
      <c r="XR84" s="143"/>
      <c r="XS84" s="143"/>
      <c r="XT84" s="143"/>
      <c r="XU84" s="143"/>
      <c r="XV84" s="143"/>
      <c r="XW84" s="143"/>
      <c r="XX84" s="143"/>
      <c r="XY84" s="143"/>
      <c r="XZ84" s="143"/>
      <c r="YA84" s="143"/>
      <c r="YB84" s="143"/>
      <c r="YC84" s="143"/>
      <c r="YD84" s="143"/>
      <c r="YE84" s="143"/>
      <c r="YF84" s="143"/>
      <c r="YG84" s="143"/>
      <c r="YH84" s="143"/>
      <c r="YI84" s="143"/>
      <c r="YJ84" s="143"/>
      <c r="YK84" s="143"/>
      <c r="YL84" s="143"/>
      <c r="YM84" s="143"/>
      <c r="YN84" s="143"/>
      <c r="YO84" s="143"/>
      <c r="YP84" s="143"/>
      <c r="YQ84" s="143"/>
      <c r="YR84" s="143"/>
      <c r="YS84" s="143"/>
      <c r="YT84" s="143"/>
      <c r="YU84" s="143"/>
      <c r="YV84" s="143"/>
      <c r="YW84" s="143"/>
      <c r="YX84" s="143"/>
      <c r="YY84" s="143"/>
      <c r="YZ84" s="143"/>
      <c r="ZA84" s="143"/>
      <c r="ZB84" s="143"/>
      <c r="ZC84" s="143"/>
      <c r="ZD84" s="143"/>
      <c r="ZE84" s="143"/>
      <c r="ZF84" s="143"/>
      <c r="ZG84" s="143"/>
      <c r="ZH84" s="143"/>
      <c r="ZI84" s="143"/>
      <c r="ZJ84" s="143"/>
      <c r="ZK84" s="143"/>
      <c r="ZL84" s="143"/>
      <c r="ZM84" s="143"/>
      <c r="ZN84" s="143"/>
      <c r="ZO84" s="143"/>
      <c r="ZP84" s="143"/>
      <c r="ZQ84" s="143"/>
      <c r="ZR84" s="143"/>
      <c r="ZS84" s="143"/>
      <c r="ZT84" s="143"/>
      <c r="ZU84" s="143"/>
      <c r="ZV84" s="143"/>
      <c r="ZW84" s="143"/>
      <c r="ZX84" s="143"/>
      <c r="ZY84" s="143"/>
      <c r="ZZ84" s="143"/>
      <c r="AAA84" s="143"/>
      <c r="AAB84" s="143"/>
      <c r="AAC84" s="143"/>
      <c r="AAD84" s="143"/>
      <c r="AAE84" s="143"/>
      <c r="AAF84" s="143"/>
      <c r="AAG84" s="143"/>
      <c r="AAH84" s="143"/>
      <c r="AAI84" s="143"/>
      <c r="AAJ84" s="143"/>
      <c r="AAK84" s="143"/>
      <c r="AAL84" s="143"/>
      <c r="AAM84" s="143"/>
      <c r="AAN84" s="143"/>
      <c r="AAO84" s="143"/>
      <c r="AAP84" s="143"/>
      <c r="AAQ84" s="143"/>
      <c r="AAR84" s="143"/>
      <c r="AAS84" s="143"/>
      <c r="AAT84" s="143"/>
      <c r="AAU84" s="143"/>
      <c r="AAV84" s="143"/>
      <c r="AAW84" s="143"/>
      <c r="AAX84" s="143"/>
      <c r="AAY84" s="143"/>
      <c r="AAZ84" s="143"/>
      <c r="ABA84" s="143"/>
      <c r="ABB84" s="143"/>
      <c r="ABC84" s="143"/>
      <c r="ABD84" s="143"/>
      <c r="ABE84" s="143"/>
      <c r="ABF84" s="143"/>
      <c r="ABG84" s="143"/>
      <c r="ABH84" s="143"/>
      <c r="ABI84" s="143"/>
      <c r="ABJ84" s="143"/>
      <c r="ABK84" s="143"/>
      <c r="ABL84" s="143"/>
      <c r="ABM84" s="143"/>
      <c r="ABN84" s="143"/>
      <c r="ABO84" s="143"/>
      <c r="ABP84" s="143"/>
      <c r="ABQ84" s="143"/>
      <c r="ABR84" s="143"/>
      <c r="ABS84" s="143"/>
      <c r="ABT84" s="143"/>
      <c r="ABU84" s="143"/>
      <c r="ABV84" s="143"/>
      <c r="ABW84" s="143"/>
      <c r="ABX84" s="143"/>
      <c r="ABY84" s="143"/>
      <c r="ABZ84" s="143"/>
      <c r="ACA84" s="143"/>
      <c r="ACB84" s="143"/>
      <c r="ACC84" s="143"/>
      <c r="ACD84" s="143"/>
      <c r="ACE84" s="143"/>
      <c r="ACF84" s="143"/>
      <c r="ACG84" s="143"/>
      <c r="ACH84" s="143"/>
      <c r="ACI84" s="143"/>
      <c r="ACJ84" s="143"/>
      <c r="ACK84" s="143"/>
      <c r="ACL84" s="143"/>
      <c r="ACM84" s="143"/>
      <c r="ACN84" s="143"/>
      <c r="ACO84" s="143"/>
      <c r="ACP84" s="143"/>
      <c r="ACQ84" s="143"/>
      <c r="ACR84" s="143"/>
      <c r="ACS84" s="143"/>
      <c r="ACT84" s="143"/>
      <c r="ACU84" s="143"/>
      <c r="ACV84" s="143"/>
      <c r="ACW84" s="143"/>
      <c r="ACX84" s="143"/>
      <c r="ACY84" s="143"/>
      <c r="ACZ84" s="143"/>
      <c r="ADA84" s="143"/>
      <c r="ADB84" s="143"/>
      <c r="ADC84" s="143"/>
      <c r="ADD84" s="143"/>
      <c r="ADE84" s="143"/>
      <c r="ADF84" s="143"/>
      <c r="ADG84" s="143"/>
      <c r="ADH84" s="143"/>
      <c r="ADI84" s="143"/>
      <c r="ADJ84" s="143"/>
      <c r="ADK84" s="143"/>
      <c r="ADL84" s="143"/>
      <c r="ADM84" s="143"/>
      <c r="ADN84" s="143"/>
      <c r="ADO84" s="143"/>
      <c r="ADP84" s="143"/>
      <c r="ADQ84" s="143"/>
      <c r="ADR84" s="143"/>
      <c r="ADS84" s="143"/>
      <c r="ADT84" s="143"/>
      <c r="ADU84" s="143"/>
      <c r="ADV84" s="143"/>
      <c r="ADW84" s="143"/>
      <c r="ADX84" s="143"/>
      <c r="ADY84" s="143"/>
      <c r="ADZ84" s="143"/>
      <c r="AEA84" s="143"/>
      <c r="AEB84" s="143"/>
      <c r="AEC84" s="143"/>
      <c r="AED84" s="143"/>
      <c r="AEE84" s="143"/>
      <c r="AEF84" s="143"/>
      <c r="AEG84" s="143"/>
      <c r="AEH84" s="143"/>
      <c r="AEI84" s="143"/>
      <c r="AEJ84" s="143"/>
      <c r="AEK84" s="143"/>
      <c r="AEL84" s="143"/>
      <c r="AEM84" s="143"/>
      <c r="AEN84" s="143"/>
      <c r="AEO84" s="143"/>
      <c r="AEP84" s="143"/>
      <c r="AEQ84" s="143"/>
      <c r="AER84" s="143"/>
      <c r="AES84" s="143"/>
      <c r="AET84" s="143"/>
      <c r="AEU84" s="143"/>
      <c r="AEV84" s="143"/>
      <c r="AEW84" s="143"/>
      <c r="AEX84" s="143"/>
      <c r="AEY84" s="143"/>
      <c r="AEZ84" s="143"/>
      <c r="AFA84" s="143"/>
      <c r="AFB84" s="143"/>
      <c r="AFC84" s="143"/>
      <c r="AFD84" s="143"/>
      <c r="AFE84" s="143"/>
      <c r="AFF84" s="143"/>
      <c r="AFG84" s="143"/>
      <c r="AFH84" s="143"/>
      <c r="AFI84" s="143"/>
      <c r="AFJ84" s="143"/>
      <c r="AFK84" s="143"/>
      <c r="AFL84" s="143"/>
      <c r="AFM84" s="143"/>
      <c r="AFN84" s="143"/>
      <c r="AFO84" s="143"/>
      <c r="AFP84" s="143"/>
      <c r="AFQ84" s="143"/>
      <c r="AFR84" s="143"/>
      <c r="AFS84" s="143"/>
      <c r="AFT84" s="143"/>
      <c r="AFU84" s="143"/>
      <c r="AFV84" s="143"/>
      <c r="AFW84" s="143"/>
      <c r="AFX84" s="143"/>
      <c r="AFY84" s="143"/>
      <c r="AFZ84" s="143"/>
      <c r="AGA84" s="143"/>
      <c r="AGB84" s="143"/>
      <c r="AGC84" s="143"/>
      <c r="AGD84" s="143"/>
      <c r="AGE84" s="143"/>
      <c r="AGF84" s="143"/>
      <c r="AGG84" s="143"/>
      <c r="AGH84" s="143"/>
      <c r="AGI84" s="143"/>
      <c r="AGJ84" s="143"/>
      <c r="AGK84" s="143"/>
      <c r="AGL84" s="143"/>
      <c r="AGM84" s="143"/>
      <c r="AGN84" s="143"/>
      <c r="AGO84" s="143"/>
      <c r="AGP84" s="143"/>
      <c r="AGQ84" s="143"/>
      <c r="AGR84" s="143"/>
      <c r="AGS84" s="143"/>
      <c r="AGT84" s="143"/>
      <c r="AGU84" s="143"/>
      <c r="AGV84" s="143"/>
      <c r="AGW84" s="143"/>
      <c r="AGX84" s="143"/>
      <c r="AGY84" s="143"/>
      <c r="AGZ84" s="143"/>
      <c r="AHA84" s="143"/>
      <c r="AHB84" s="143"/>
      <c r="AHC84" s="143"/>
      <c r="AHD84" s="143"/>
      <c r="AHE84" s="143"/>
      <c r="AHF84" s="143"/>
      <c r="AHG84" s="143"/>
      <c r="AHH84" s="143"/>
      <c r="AHI84" s="143"/>
      <c r="AHJ84" s="143"/>
      <c r="AHK84" s="143"/>
      <c r="AHL84" s="143"/>
      <c r="AHM84" s="143"/>
      <c r="AHN84" s="143"/>
      <c r="AHO84" s="143"/>
      <c r="AHP84" s="143"/>
      <c r="AHQ84" s="143"/>
      <c r="AHR84" s="143"/>
      <c r="AHS84" s="143"/>
      <c r="AHT84" s="143"/>
      <c r="AHU84" s="143"/>
      <c r="AHV84" s="143"/>
      <c r="AHW84" s="143"/>
      <c r="AHX84" s="143"/>
      <c r="AHY84" s="143"/>
      <c r="AHZ84" s="143"/>
      <c r="AIA84" s="143"/>
      <c r="AIB84" s="143"/>
      <c r="AIC84" s="143"/>
      <c r="AID84" s="143"/>
      <c r="AIE84" s="143"/>
      <c r="AIF84" s="143"/>
      <c r="AIG84" s="143"/>
      <c r="AIH84" s="143"/>
      <c r="AII84" s="143"/>
      <c r="AIJ84" s="143"/>
      <c r="AIK84" s="143"/>
      <c r="AIL84" s="143"/>
      <c r="AIM84" s="143"/>
      <c r="AIN84" s="143"/>
      <c r="AIO84" s="143"/>
      <c r="AIP84" s="143"/>
      <c r="AIQ84" s="143"/>
      <c r="AIR84" s="143"/>
      <c r="AIS84" s="143"/>
      <c r="AIT84" s="143"/>
      <c r="AIU84" s="143"/>
      <c r="AIV84" s="143"/>
      <c r="AIW84" s="143"/>
      <c r="AIX84" s="143"/>
      <c r="AIY84" s="143"/>
      <c r="AIZ84" s="143"/>
      <c r="AJA84" s="143"/>
      <c r="AJB84" s="143"/>
      <c r="AJC84" s="143"/>
      <c r="AJD84" s="143"/>
      <c r="AJE84" s="143"/>
      <c r="AJF84" s="143"/>
      <c r="AJG84" s="143"/>
      <c r="AJH84" s="143"/>
      <c r="AJI84" s="143"/>
      <c r="AJJ84" s="143"/>
      <c r="AJK84" s="143"/>
      <c r="AJL84" s="143"/>
      <c r="AJM84" s="143"/>
      <c r="AJN84" s="143"/>
      <c r="AJO84" s="143"/>
      <c r="AJP84" s="143"/>
      <c r="AJQ84" s="143"/>
      <c r="AJR84" s="143"/>
      <c r="AJS84" s="143"/>
      <c r="AJT84" s="143"/>
      <c r="AJU84" s="143"/>
      <c r="AJV84" s="143"/>
      <c r="AJW84" s="143"/>
      <c r="AJX84" s="143"/>
      <c r="AJY84" s="143"/>
      <c r="AJZ84" s="143"/>
      <c r="AKA84" s="143"/>
      <c r="AKB84" s="143"/>
      <c r="AKC84" s="143"/>
      <c r="AKD84" s="143"/>
      <c r="AKE84" s="143"/>
      <c r="AKF84" s="143"/>
      <c r="AKG84" s="143"/>
      <c r="AKH84" s="143"/>
      <c r="AKI84" s="143"/>
      <c r="AKJ84" s="143"/>
      <c r="AKK84" s="143"/>
      <c r="AKL84" s="143"/>
      <c r="AKM84" s="143"/>
      <c r="AKN84" s="143"/>
      <c r="AKO84" s="143"/>
      <c r="AKP84" s="143"/>
      <c r="AKQ84" s="143"/>
      <c r="AKR84" s="143"/>
      <c r="AKS84" s="143"/>
      <c r="AKT84" s="143"/>
      <c r="AKU84" s="143"/>
      <c r="AKV84" s="143"/>
      <c r="AKW84" s="143"/>
      <c r="AKX84" s="143"/>
      <c r="AKY84" s="143"/>
      <c r="AKZ84" s="143"/>
      <c r="ALA84" s="143"/>
      <c r="ALB84" s="143"/>
      <c r="ALC84" s="143"/>
      <c r="ALD84" s="143"/>
      <c r="ALE84" s="143"/>
      <c r="ALF84" s="143"/>
      <c r="ALG84" s="143"/>
      <c r="ALH84" s="143"/>
      <c r="ALI84" s="143"/>
      <c r="ALJ84" s="143"/>
      <c r="ALK84" s="143"/>
      <c r="ALL84" s="143"/>
      <c r="ALM84" s="143"/>
      <c r="ALN84" s="143"/>
      <c r="ALO84" s="143"/>
      <c r="ALP84" s="143"/>
      <c r="ALQ84" s="143"/>
      <c r="ALR84" s="143"/>
      <c r="ALS84" s="143"/>
      <c r="ALT84" s="143"/>
      <c r="ALU84" s="143"/>
      <c r="ALV84" s="143"/>
      <c r="ALW84" s="143"/>
      <c r="ALX84" s="143"/>
      <c r="ALY84" s="143"/>
      <c r="ALZ84" s="143"/>
      <c r="AMA84" s="143"/>
      <c r="AMB84" s="143"/>
      <c r="AMC84" s="143"/>
      <c r="AMD84" s="143"/>
      <c r="AME84" s="143"/>
      <c r="AMF84" s="143"/>
      <c r="AMG84" s="143"/>
      <c r="AMH84" s="143"/>
      <c r="AMI84" s="143"/>
      <c r="AMJ84" s="143"/>
      <c r="AMK84" s="143"/>
    </row>
    <row r="85" spans="1:1025" s="136" customFormat="1" ht="28.5" customHeight="1" x14ac:dyDescent="0.25">
      <c r="A85" s="112"/>
      <c r="B85" s="112">
        <v>8000</v>
      </c>
      <c r="C85" s="145"/>
      <c r="D85" s="137" t="s">
        <v>119</v>
      </c>
      <c r="E85" s="139"/>
      <c r="F85" s="103"/>
      <c r="G85" s="35">
        <f>G86</f>
        <v>12300</v>
      </c>
      <c r="H85" s="35">
        <f t="shared" ref="H85:J85" si="23">H86</f>
        <v>0</v>
      </c>
      <c r="I85" s="35">
        <f t="shared" si="23"/>
        <v>12300</v>
      </c>
      <c r="J85" s="35">
        <f t="shared" si="23"/>
        <v>0</v>
      </c>
      <c r="K85" s="146">
        <f>2722180-G85</f>
        <v>2709880</v>
      </c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  <c r="FX85" s="37"/>
      <c r="FY85" s="37"/>
      <c r="FZ85" s="37"/>
      <c r="GA85" s="37"/>
      <c r="GB85" s="37"/>
      <c r="GC85" s="37"/>
      <c r="GD85" s="37"/>
      <c r="GE85" s="37"/>
      <c r="GF85" s="37"/>
      <c r="GG85" s="37"/>
      <c r="GH85" s="37"/>
      <c r="GI85" s="37"/>
      <c r="GJ85" s="37"/>
      <c r="GK85" s="37"/>
      <c r="GL85" s="37"/>
      <c r="GM85" s="37"/>
      <c r="GN85" s="37"/>
      <c r="GO85" s="37"/>
      <c r="GP85" s="37"/>
      <c r="GQ85" s="37"/>
      <c r="GR85" s="37"/>
      <c r="GS85" s="37"/>
      <c r="GT85" s="37"/>
      <c r="GU85" s="37"/>
      <c r="GV85" s="37"/>
      <c r="GW85" s="37"/>
      <c r="GX85" s="37"/>
      <c r="GY85" s="37"/>
      <c r="GZ85" s="37"/>
      <c r="HA85" s="37"/>
      <c r="HB85" s="37"/>
      <c r="HC85" s="37"/>
      <c r="HD85" s="37"/>
      <c r="HE85" s="37"/>
      <c r="HF85" s="37"/>
      <c r="HG85" s="37"/>
      <c r="HH85" s="37"/>
      <c r="HI85" s="37"/>
      <c r="HJ85" s="37"/>
      <c r="HK85" s="37"/>
      <c r="HL85" s="37"/>
      <c r="HM85" s="37"/>
      <c r="HN85" s="37"/>
      <c r="HO85" s="37"/>
      <c r="HP85" s="37"/>
      <c r="HQ85" s="37"/>
      <c r="HR85" s="37"/>
      <c r="HS85" s="37"/>
      <c r="HT85" s="37"/>
      <c r="HU85" s="37"/>
      <c r="HV85" s="37"/>
      <c r="HW85" s="37"/>
      <c r="HX85" s="37"/>
      <c r="HY85" s="37"/>
      <c r="HZ85" s="37"/>
      <c r="IA85" s="37"/>
      <c r="IB85" s="37"/>
      <c r="IC85" s="37"/>
      <c r="ID85" s="37"/>
      <c r="IE85" s="37"/>
      <c r="IF85" s="37"/>
      <c r="IG85" s="37"/>
      <c r="IH85" s="37"/>
      <c r="II85" s="37"/>
      <c r="IJ85" s="37"/>
      <c r="IK85" s="37"/>
      <c r="IL85" s="37"/>
      <c r="IM85" s="37"/>
      <c r="IN85" s="37"/>
      <c r="IO85" s="37"/>
      <c r="IP85" s="37"/>
      <c r="IQ85" s="37"/>
      <c r="IR85" s="37"/>
      <c r="IS85" s="37"/>
      <c r="IT85" s="37"/>
      <c r="IU85" s="37"/>
      <c r="IV85" s="37"/>
      <c r="IW85" s="37"/>
      <c r="IX85" s="37"/>
      <c r="IY85" s="37"/>
      <c r="IZ85" s="37"/>
      <c r="JA85" s="37"/>
      <c r="JB85" s="37"/>
      <c r="JC85" s="37"/>
      <c r="JD85" s="37"/>
      <c r="JE85" s="37"/>
      <c r="JF85" s="37"/>
      <c r="JG85" s="37"/>
      <c r="JH85" s="37"/>
      <c r="JI85" s="37"/>
      <c r="JJ85" s="37"/>
      <c r="JK85" s="37"/>
      <c r="JL85" s="37"/>
      <c r="JM85" s="37"/>
      <c r="JN85" s="37"/>
      <c r="JO85" s="37"/>
      <c r="JP85" s="37"/>
      <c r="JQ85" s="37"/>
      <c r="JR85" s="37"/>
      <c r="JS85" s="37"/>
      <c r="JT85" s="37"/>
      <c r="JU85" s="37"/>
      <c r="JV85" s="37"/>
      <c r="JW85" s="37"/>
      <c r="JX85" s="37"/>
      <c r="JY85" s="37"/>
      <c r="JZ85" s="37"/>
      <c r="KA85" s="37"/>
      <c r="KB85" s="37"/>
      <c r="KC85" s="37"/>
      <c r="KD85" s="37"/>
      <c r="KE85" s="37"/>
      <c r="KF85" s="37"/>
      <c r="KG85" s="37"/>
      <c r="KH85" s="37"/>
      <c r="KI85" s="37"/>
      <c r="KJ85" s="37"/>
      <c r="KK85" s="37"/>
      <c r="KL85" s="37"/>
      <c r="KM85" s="37"/>
      <c r="KN85" s="37"/>
      <c r="KO85" s="37"/>
      <c r="KP85" s="37"/>
      <c r="KQ85" s="37"/>
      <c r="KR85" s="37"/>
      <c r="KS85" s="37"/>
      <c r="KT85" s="37"/>
      <c r="KU85" s="37"/>
      <c r="KV85" s="37"/>
      <c r="KW85" s="37"/>
      <c r="KX85" s="37"/>
      <c r="KY85" s="37"/>
      <c r="KZ85" s="37"/>
      <c r="LA85" s="37"/>
      <c r="LB85" s="37"/>
      <c r="LC85" s="37"/>
      <c r="LD85" s="37"/>
      <c r="LE85" s="37"/>
      <c r="LF85" s="37"/>
      <c r="LG85" s="37"/>
      <c r="LH85" s="37"/>
      <c r="LI85" s="37"/>
      <c r="LJ85" s="37"/>
      <c r="LK85" s="37"/>
      <c r="LL85" s="37"/>
      <c r="LM85" s="37"/>
      <c r="LN85" s="37"/>
      <c r="LO85" s="37"/>
      <c r="LP85" s="37"/>
      <c r="LQ85" s="37"/>
      <c r="LR85" s="37"/>
      <c r="LS85" s="37"/>
      <c r="LT85" s="37"/>
      <c r="LU85" s="37"/>
      <c r="LV85" s="37"/>
      <c r="LW85" s="37"/>
      <c r="LX85" s="37"/>
      <c r="LY85" s="37"/>
      <c r="LZ85" s="37"/>
      <c r="MA85" s="37"/>
      <c r="MB85" s="37"/>
      <c r="MC85" s="37"/>
      <c r="MD85" s="37"/>
      <c r="ME85" s="37"/>
      <c r="MF85" s="37"/>
      <c r="MG85" s="37"/>
      <c r="MH85" s="37"/>
      <c r="MI85" s="37"/>
      <c r="MJ85" s="37"/>
      <c r="MK85" s="37"/>
      <c r="ML85" s="37"/>
      <c r="MM85" s="37"/>
      <c r="MN85" s="37"/>
      <c r="MO85" s="37"/>
      <c r="MP85" s="37"/>
      <c r="MQ85" s="37"/>
      <c r="MR85" s="37"/>
      <c r="MS85" s="37"/>
      <c r="MT85" s="37"/>
      <c r="MU85" s="37"/>
      <c r="MV85" s="37"/>
      <c r="MW85" s="37"/>
      <c r="MX85" s="37"/>
      <c r="MY85" s="37"/>
      <c r="MZ85" s="37"/>
      <c r="NA85" s="37"/>
      <c r="NB85" s="37"/>
      <c r="NC85" s="37"/>
      <c r="ND85" s="37"/>
      <c r="NE85" s="37"/>
      <c r="NF85" s="37"/>
      <c r="NG85" s="37"/>
      <c r="NH85" s="37"/>
      <c r="NI85" s="37"/>
      <c r="NJ85" s="37"/>
      <c r="NK85" s="37"/>
      <c r="NL85" s="37"/>
      <c r="NM85" s="37"/>
      <c r="NN85" s="37"/>
      <c r="NO85" s="37"/>
      <c r="NP85" s="37"/>
      <c r="NQ85" s="37"/>
      <c r="NR85" s="37"/>
      <c r="NS85" s="37"/>
      <c r="NT85" s="37"/>
      <c r="NU85" s="37"/>
      <c r="NV85" s="37"/>
      <c r="NW85" s="37"/>
      <c r="NX85" s="37"/>
      <c r="NY85" s="37"/>
      <c r="NZ85" s="37"/>
      <c r="OA85" s="37"/>
      <c r="OB85" s="37"/>
      <c r="OC85" s="37"/>
      <c r="OD85" s="37"/>
      <c r="OE85" s="37"/>
      <c r="OF85" s="37"/>
      <c r="OG85" s="37"/>
      <c r="OH85" s="37"/>
      <c r="OI85" s="37"/>
      <c r="OJ85" s="37"/>
      <c r="OK85" s="37"/>
      <c r="OL85" s="37"/>
      <c r="OM85" s="37"/>
      <c r="ON85" s="37"/>
      <c r="OO85" s="37"/>
      <c r="OP85" s="37"/>
      <c r="OQ85" s="37"/>
      <c r="OR85" s="37"/>
      <c r="OS85" s="37"/>
      <c r="OT85" s="37"/>
      <c r="OU85" s="37"/>
      <c r="OV85" s="37"/>
      <c r="OW85" s="37"/>
      <c r="OX85" s="37"/>
      <c r="OY85" s="37"/>
      <c r="OZ85" s="37"/>
      <c r="PA85" s="37"/>
      <c r="PB85" s="37"/>
      <c r="PC85" s="37"/>
      <c r="PD85" s="37"/>
      <c r="PE85" s="37"/>
      <c r="PF85" s="37"/>
      <c r="PG85" s="37"/>
      <c r="PH85" s="37"/>
      <c r="PI85" s="37"/>
      <c r="PJ85" s="37"/>
      <c r="PK85" s="37"/>
      <c r="PL85" s="37"/>
      <c r="PM85" s="37"/>
      <c r="PN85" s="37"/>
      <c r="PO85" s="37"/>
      <c r="PP85" s="37"/>
      <c r="PQ85" s="37"/>
      <c r="PR85" s="37"/>
      <c r="PS85" s="37"/>
      <c r="PT85" s="37"/>
      <c r="PU85" s="37"/>
      <c r="PV85" s="37"/>
      <c r="PW85" s="37"/>
      <c r="PX85" s="37"/>
      <c r="PY85" s="37"/>
      <c r="PZ85" s="37"/>
      <c r="QA85" s="37"/>
      <c r="QB85" s="37"/>
      <c r="QC85" s="37"/>
      <c r="QD85" s="37"/>
      <c r="QE85" s="37"/>
      <c r="QF85" s="37"/>
      <c r="QG85" s="37"/>
      <c r="QH85" s="37"/>
      <c r="QI85" s="37"/>
      <c r="QJ85" s="37"/>
      <c r="QK85" s="37"/>
      <c r="QL85" s="37"/>
      <c r="QM85" s="37"/>
      <c r="QN85" s="37"/>
      <c r="QO85" s="37"/>
      <c r="QP85" s="37"/>
      <c r="QQ85" s="37"/>
      <c r="QR85" s="37"/>
      <c r="QS85" s="37"/>
      <c r="QT85" s="37"/>
      <c r="QU85" s="37"/>
      <c r="QV85" s="37"/>
      <c r="QW85" s="37"/>
      <c r="QX85" s="37"/>
      <c r="QY85" s="37"/>
      <c r="QZ85" s="37"/>
      <c r="RA85" s="37"/>
      <c r="RB85" s="37"/>
      <c r="RC85" s="37"/>
      <c r="RD85" s="37"/>
      <c r="RE85" s="37"/>
      <c r="RF85" s="37"/>
      <c r="RG85" s="37"/>
      <c r="RH85" s="37"/>
      <c r="RI85" s="37"/>
      <c r="RJ85" s="37"/>
      <c r="RK85" s="37"/>
      <c r="RL85" s="37"/>
      <c r="RM85" s="37"/>
      <c r="RN85" s="37"/>
      <c r="RO85" s="37"/>
      <c r="RP85" s="37"/>
      <c r="RQ85" s="37"/>
      <c r="RR85" s="37"/>
      <c r="RS85" s="37"/>
      <c r="RT85" s="37"/>
      <c r="RU85" s="37"/>
      <c r="RV85" s="37"/>
      <c r="RW85" s="37"/>
      <c r="RX85" s="37"/>
      <c r="RY85" s="37"/>
      <c r="RZ85" s="37"/>
      <c r="SA85" s="37"/>
      <c r="SB85" s="37"/>
      <c r="SC85" s="37"/>
      <c r="SD85" s="37"/>
      <c r="SE85" s="37"/>
      <c r="SF85" s="37"/>
      <c r="SG85" s="37"/>
      <c r="SH85" s="37"/>
      <c r="SI85" s="37"/>
      <c r="SJ85" s="37"/>
      <c r="SK85" s="37"/>
      <c r="SL85" s="37"/>
      <c r="SM85" s="37"/>
      <c r="SN85" s="37"/>
      <c r="SO85" s="37"/>
      <c r="SP85" s="37"/>
      <c r="SQ85" s="37"/>
      <c r="SR85" s="37"/>
      <c r="SS85" s="37"/>
      <c r="ST85" s="37"/>
      <c r="SU85" s="37"/>
      <c r="SV85" s="37"/>
      <c r="SW85" s="37"/>
      <c r="SX85" s="37"/>
      <c r="SY85" s="37"/>
      <c r="SZ85" s="37"/>
      <c r="TA85" s="37"/>
      <c r="TB85" s="37"/>
      <c r="TC85" s="37"/>
      <c r="TD85" s="37"/>
      <c r="TE85" s="37"/>
      <c r="TF85" s="37"/>
      <c r="TG85" s="37"/>
      <c r="TH85" s="37"/>
      <c r="TI85" s="37"/>
      <c r="TJ85" s="37"/>
      <c r="TK85" s="37"/>
      <c r="TL85" s="37"/>
      <c r="TM85" s="37"/>
      <c r="TN85" s="37"/>
      <c r="TO85" s="37"/>
      <c r="TP85" s="37"/>
      <c r="TQ85" s="37"/>
      <c r="TR85" s="37"/>
      <c r="TS85" s="37"/>
      <c r="TT85" s="37"/>
      <c r="TU85" s="37"/>
      <c r="TV85" s="37"/>
      <c r="TW85" s="37"/>
      <c r="TX85" s="37"/>
      <c r="TY85" s="37"/>
      <c r="TZ85" s="37"/>
      <c r="UA85" s="37"/>
      <c r="UB85" s="37"/>
      <c r="UC85" s="37"/>
      <c r="UD85" s="37"/>
      <c r="UE85" s="37"/>
      <c r="UF85" s="37"/>
      <c r="UG85" s="37"/>
      <c r="UH85" s="37"/>
      <c r="UI85" s="37"/>
      <c r="UJ85" s="37"/>
      <c r="UK85" s="37"/>
      <c r="UL85" s="37"/>
      <c r="UM85" s="37"/>
      <c r="UN85" s="37"/>
      <c r="UO85" s="37"/>
      <c r="UP85" s="37"/>
      <c r="UQ85" s="37"/>
      <c r="UR85" s="37"/>
      <c r="US85" s="37"/>
      <c r="UT85" s="37"/>
      <c r="UU85" s="37"/>
      <c r="UV85" s="37"/>
      <c r="UW85" s="37"/>
      <c r="UX85" s="37"/>
      <c r="UY85" s="37"/>
      <c r="UZ85" s="37"/>
      <c r="VA85" s="37"/>
      <c r="VB85" s="37"/>
      <c r="VC85" s="37"/>
      <c r="VD85" s="37"/>
      <c r="VE85" s="37"/>
      <c r="VF85" s="37"/>
      <c r="VG85" s="37"/>
      <c r="VH85" s="37"/>
      <c r="VI85" s="37"/>
      <c r="VJ85" s="37"/>
      <c r="VK85" s="37"/>
      <c r="VL85" s="37"/>
      <c r="VM85" s="37"/>
      <c r="VN85" s="37"/>
      <c r="VO85" s="37"/>
      <c r="VP85" s="37"/>
      <c r="VQ85" s="37"/>
      <c r="VR85" s="37"/>
      <c r="VS85" s="37"/>
      <c r="VT85" s="37"/>
      <c r="VU85" s="37"/>
      <c r="VV85" s="37"/>
      <c r="VW85" s="37"/>
      <c r="VX85" s="37"/>
      <c r="VY85" s="37"/>
      <c r="VZ85" s="37"/>
      <c r="WA85" s="37"/>
      <c r="WB85" s="37"/>
      <c r="WC85" s="37"/>
      <c r="WD85" s="37"/>
      <c r="WE85" s="37"/>
      <c r="WF85" s="37"/>
      <c r="WG85" s="37"/>
      <c r="WH85" s="37"/>
      <c r="WI85" s="37"/>
      <c r="WJ85" s="37"/>
      <c r="WK85" s="37"/>
      <c r="WL85" s="37"/>
      <c r="WM85" s="37"/>
      <c r="WN85" s="37"/>
      <c r="WO85" s="37"/>
      <c r="WP85" s="37"/>
      <c r="WQ85" s="37"/>
      <c r="WR85" s="37"/>
      <c r="WS85" s="37"/>
      <c r="WT85" s="37"/>
      <c r="WU85" s="37"/>
      <c r="WV85" s="37"/>
      <c r="WW85" s="37"/>
      <c r="WX85" s="37"/>
      <c r="WY85" s="37"/>
      <c r="WZ85" s="37"/>
      <c r="XA85" s="37"/>
      <c r="XB85" s="37"/>
      <c r="XC85" s="37"/>
      <c r="XD85" s="37"/>
      <c r="XE85" s="37"/>
      <c r="XF85" s="37"/>
      <c r="XG85" s="37"/>
      <c r="XH85" s="37"/>
      <c r="XI85" s="37"/>
      <c r="XJ85" s="37"/>
      <c r="XK85" s="37"/>
      <c r="XL85" s="37"/>
      <c r="XM85" s="37"/>
      <c r="XN85" s="37"/>
      <c r="XO85" s="37"/>
      <c r="XP85" s="37"/>
      <c r="XQ85" s="37"/>
      <c r="XR85" s="37"/>
      <c r="XS85" s="37"/>
      <c r="XT85" s="37"/>
      <c r="XU85" s="37"/>
      <c r="XV85" s="37"/>
      <c r="XW85" s="37"/>
      <c r="XX85" s="37"/>
      <c r="XY85" s="37"/>
      <c r="XZ85" s="37"/>
      <c r="YA85" s="37"/>
      <c r="YB85" s="37"/>
      <c r="YC85" s="37"/>
      <c r="YD85" s="37"/>
      <c r="YE85" s="37"/>
      <c r="YF85" s="37"/>
      <c r="YG85" s="37"/>
      <c r="YH85" s="37"/>
      <c r="YI85" s="37"/>
      <c r="YJ85" s="37"/>
      <c r="YK85" s="37"/>
      <c r="YL85" s="37"/>
      <c r="YM85" s="37"/>
      <c r="YN85" s="37"/>
      <c r="YO85" s="37"/>
      <c r="YP85" s="37"/>
      <c r="YQ85" s="37"/>
      <c r="YR85" s="37"/>
      <c r="YS85" s="37"/>
      <c r="YT85" s="37"/>
      <c r="YU85" s="37"/>
      <c r="YV85" s="37"/>
      <c r="YW85" s="37"/>
      <c r="YX85" s="37"/>
      <c r="YY85" s="37"/>
      <c r="YZ85" s="37"/>
      <c r="ZA85" s="37"/>
      <c r="ZB85" s="37"/>
      <c r="ZC85" s="37"/>
      <c r="ZD85" s="37"/>
      <c r="ZE85" s="37"/>
      <c r="ZF85" s="37"/>
      <c r="ZG85" s="37"/>
      <c r="ZH85" s="37"/>
      <c r="ZI85" s="37"/>
      <c r="ZJ85" s="37"/>
      <c r="ZK85" s="37"/>
      <c r="ZL85" s="37"/>
      <c r="ZM85" s="37"/>
      <c r="ZN85" s="37"/>
      <c r="ZO85" s="37"/>
      <c r="ZP85" s="37"/>
      <c r="ZQ85" s="37"/>
      <c r="ZR85" s="37"/>
      <c r="ZS85" s="37"/>
      <c r="ZT85" s="37"/>
      <c r="ZU85" s="37"/>
      <c r="ZV85" s="37"/>
      <c r="ZW85" s="37"/>
      <c r="ZX85" s="37"/>
      <c r="ZY85" s="37"/>
      <c r="ZZ85" s="37"/>
      <c r="AAA85" s="37"/>
      <c r="AAB85" s="37"/>
      <c r="AAC85" s="37"/>
      <c r="AAD85" s="37"/>
      <c r="AAE85" s="37"/>
      <c r="AAF85" s="37"/>
      <c r="AAG85" s="37"/>
      <c r="AAH85" s="37"/>
      <c r="AAI85" s="37"/>
      <c r="AAJ85" s="37"/>
      <c r="AAK85" s="37"/>
      <c r="AAL85" s="37"/>
      <c r="AAM85" s="37"/>
      <c r="AAN85" s="37"/>
      <c r="AAO85" s="37"/>
      <c r="AAP85" s="37"/>
      <c r="AAQ85" s="37"/>
      <c r="AAR85" s="37"/>
      <c r="AAS85" s="37"/>
      <c r="AAT85" s="37"/>
      <c r="AAU85" s="37"/>
      <c r="AAV85" s="37"/>
      <c r="AAW85" s="37"/>
      <c r="AAX85" s="37"/>
      <c r="AAY85" s="37"/>
      <c r="AAZ85" s="37"/>
      <c r="ABA85" s="37"/>
      <c r="ABB85" s="37"/>
      <c r="ABC85" s="37"/>
      <c r="ABD85" s="37"/>
      <c r="ABE85" s="37"/>
      <c r="ABF85" s="37"/>
      <c r="ABG85" s="37"/>
      <c r="ABH85" s="37"/>
      <c r="ABI85" s="37"/>
      <c r="ABJ85" s="37"/>
      <c r="ABK85" s="37"/>
      <c r="ABL85" s="37"/>
      <c r="ABM85" s="37"/>
      <c r="ABN85" s="37"/>
      <c r="ABO85" s="37"/>
      <c r="ABP85" s="37"/>
      <c r="ABQ85" s="37"/>
      <c r="ABR85" s="37"/>
      <c r="ABS85" s="37"/>
      <c r="ABT85" s="37"/>
      <c r="ABU85" s="37"/>
      <c r="ABV85" s="37"/>
      <c r="ABW85" s="37"/>
      <c r="ABX85" s="37"/>
      <c r="ABY85" s="37"/>
      <c r="ABZ85" s="37"/>
      <c r="ACA85" s="37"/>
      <c r="ACB85" s="37"/>
      <c r="ACC85" s="37"/>
      <c r="ACD85" s="37"/>
      <c r="ACE85" s="37"/>
      <c r="ACF85" s="37"/>
      <c r="ACG85" s="37"/>
      <c r="ACH85" s="37"/>
      <c r="ACI85" s="37"/>
      <c r="ACJ85" s="37"/>
      <c r="ACK85" s="37"/>
      <c r="ACL85" s="37"/>
      <c r="ACM85" s="37"/>
      <c r="ACN85" s="37"/>
      <c r="ACO85" s="37"/>
      <c r="ACP85" s="37"/>
      <c r="ACQ85" s="37"/>
      <c r="ACR85" s="37"/>
      <c r="ACS85" s="37"/>
      <c r="ACT85" s="37"/>
      <c r="ACU85" s="37"/>
      <c r="ACV85" s="37"/>
      <c r="ACW85" s="37"/>
      <c r="ACX85" s="37"/>
      <c r="ACY85" s="37"/>
      <c r="ACZ85" s="37"/>
      <c r="ADA85" s="37"/>
      <c r="ADB85" s="37"/>
      <c r="ADC85" s="37"/>
      <c r="ADD85" s="37"/>
      <c r="ADE85" s="37"/>
      <c r="ADF85" s="37"/>
      <c r="ADG85" s="37"/>
      <c r="ADH85" s="37"/>
      <c r="ADI85" s="37"/>
      <c r="ADJ85" s="37"/>
      <c r="ADK85" s="37"/>
      <c r="ADL85" s="37"/>
      <c r="ADM85" s="37"/>
      <c r="ADN85" s="37"/>
      <c r="ADO85" s="37"/>
      <c r="ADP85" s="37"/>
      <c r="ADQ85" s="37"/>
      <c r="ADR85" s="37"/>
      <c r="ADS85" s="37"/>
      <c r="ADT85" s="37"/>
      <c r="ADU85" s="37"/>
      <c r="ADV85" s="37"/>
      <c r="ADW85" s="37"/>
      <c r="ADX85" s="37"/>
      <c r="ADY85" s="37"/>
      <c r="ADZ85" s="37"/>
      <c r="AEA85" s="37"/>
      <c r="AEB85" s="37"/>
      <c r="AEC85" s="37"/>
      <c r="AED85" s="37"/>
      <c r="AEE85" s="37"/>
      <c r="AEF85" s="37"/>
      <c r="AEG85" s="37"/>
      <c r="AEH85" s="37"/>
      <c r="AEI85" s="37"/>
      <c r="AEJ85" s="37"/>
      <c r="AEK85" s="37"/>
      <c r="AEL85" s="37"/>
      <c r="AEM85" s="37"/>
      <c r="AEN85" s="37"/>
      <c r="AEO85" s="37"/>
      <c r="AEP85" s="37"/>
      <c r="AEQ85" s="37"/>
      <c r="AER85" s="37"/>
      <c r="AES85" s="37"/>
      <c r="AET85" s="37"/>
      <c r="AEU85" s="37"/>
      <c r="AEV85" s="37"/>
      <c r="AEW85" s="37"/>
      <c r="AEX85" s="37"/>
      <c r="AEY85" s="37"/>
      <c r="AEZ85" s="37"/>
      <c r="AFA85" s="37"/>
      <c r="AFB85" s="37"/>
      <c r="AFC85" s="37"/>
      <c r="AFD85" s="37"/>
      <c r="AFE85" s="37"/>
      <c r="AFF85" s="37"/>
      <c r="AFG85" s="37"/>
      <c r="AFH85" s="37"/>
      <c r="AFI85" s="37"/>
      <c r="AFJ85" s="37"/>
      <c r="AFK85" s="37"/>
      <c r="AFL85" s="37"/>
      <c r="AFM85" s="37"/>
      <c r="AFN85" s="37"/>
      <c r="AFO85" s="37"/>
      <c r="AFP85" s="37"/>
      <c r="AFQ85" s="37"/>
      <c r="AFR85" s="37"/>
      <c r="AFS85" s="37"/>
      <c r="AFT85" s="37"/>
      <c r="AFU85" s="37"/>
      <c r="AFV85" s="37"/>
      <c r="AFW85" s="37"/>
      <c r="AFX85" s="37"/>
      <c r="AFY85" s="37"/>
      <c r="AFZ85" s="37"/>
      <c r="AGA85" s="37"/>
      <c r="AGB85" s="37"/>
      <c r="AGC85" s="37"/>
      <c r="AGD85" s="37"/>
      <c r="AGE85" s="37"/>
      <c r="AGF85" s="37"/>
      <c r="AGG85" s="37"/>
      <c r="AGH85" s="37"/>
      <c r="AGI85" s="37"/>
      <c r="AGJ85" s="37"/>
      <c r="AGK85" s="37"/>
      <c r="AGL85" s="37"/>
      <c r="AGM85" s="37"/>
      <c r="AGN85" s="37"/>
      <c r="AGO85" s="37"/>
      <c r="AGP85" s="37"/>
      <c r="AGQ85" s="37"/>
      <c r="AGR85" s="37"/>
      <c r="AGS85" s="37"/>
      <c r="AGT85" s="37"/>
      <c r="AGU85" s="37"/>
      <c r="AGV85" s="37"/>
      <c r="AGW85" s="37"/>
      <c r="AGX85" s="37"/>
      <c r="AGY85" s="37"/>
      <c r="AGZ85" s="37"/>
      <c r="AHA85" s="37"/>
      <c r="AHB85" s="37"/>
      <c r="AHC85" s="37"/>
      <c r="AHD85" s="37"/>
      <c r="AHE85" s="37"/>
      <c r="AHF85" s="37"/>
      <c r="AHG85" s="37"/>
      <c r="AHH85" s="37"/>
      <c r="AHI85" s="37"/>
      <c r="AHJ85" s="37"/>
      <c r="AHK85" s="37"/>
      <c r="AHL85" s="37"/>
      <c r="AHM85" s="37"/>
      <c r="AHN85" s="37"/>
      <c r="AHO85" s="37"/>
      <c r="AHP85" s="37"/>
      <c r="AHQ85" s="37"/>
      <c r="AHR85" s="37"/>
      <c r="AHS85" s="37"/>
      <c r="AHT85" s="37"/>
      <c r="AHU85" s="37"/>
      <c r="AHV85" s="37"/>
      <c r="AHW85" s="37"/>
      <c r="AHX85" s="37"/>
      <c r="AHY85" s="37"/>
      <c r="AHZ85" s="37"/>
      <c r="AIA85" s="37"/>
      <c r="AIB85" s="37"/>
      <c r="AIC85" s="37"/>
      <c r="AID85" s="37"/>
      <c r="AIE85" s="37"/>
      <c r="AIF85" s="37"/>
      <c r="AIG85" s="37"/>
      <c r="AIH85" s="37"/>
      <c r="AII85" s="37"/>
      <c r="AIJ85" s="37"/>
      <c r="AIK85" s="37"/>
      <c r="AIL85" s="37"/>
      <c r="AIM85" s="37"/>
      <c r="AIN85" s="37"/>
      <c r="AIO85" s="37"/>
      <c r="AIP85" s="37"/>
      <c r="AIQ85" s="37"/>
      <c r="AIR85" s="37"/>
      <c r="AIS85" s="37"/>
      <c r="AIT85" s="37"/>
      <c r="AIU85" s="37"/>
      <c r="AIV85" s="37"/>
      <c r="AIW85" s="37"/>
      <c r="AIX85" s="37"/>
      <c r="AIY85" s="37"/>
      <c r="AIZ85" s="37"/>
      <c r="AJA85" s="37"/>
      <c r="AJB85" s="37"/>
      <c r="AJC85" s="37"/>
      <c r="AJD85" s="37"/>
      <c r="AJE85" s="37"/>
      <c r="AJF85" s="37"/>
      <c r="AJG85" s="37"/>
      <c r="AJH85" s="37"/>
      <c r="AJI85" s="37"/>
      <c r="AJJ85" s="37"/>
      <c r="AJK85" s="37"/>
      <c r="AJL85" s="37"/>
      <c r="AJM85" s="37"/>
      <c r="AJN85" s="37"/>
      <c r="AJO85" s="37"/>
      <c r="AJP85" s="37"/>
      <c r="AJQ85" s="37"/>
      <c r="AJR85" s="37"/>
      <c r="AJS85" s="37"/>
      <c r="AJT85" s="37"/>
      <c r="AJU85" s="37"/>
      <c r="AJV85" s="37"/>
      <c r="AJW85" s="37"/>
      <c r="AJX85" s="37"/>
      <c r="AJY85" s="37"/>
      <c r="AJZ85" s="37"/>
      <c r="AKA85" s="37"/>
      <c r="AKB85" s="37"/>
      <c r="AKC85" s="37"/>
      <c r="AKD85" s="37"/>
      <c r="AKE85" s="37"/>
      <c r="AKF85" s="37"/>
      <c r="AKG85" s="37"/>
      <c r="AKH85" s="37"/>
      <c r="AKI85" s="37"/>
      <c r="AKJ85" s="37"/>
      <c r="AKK85" s="37"/>
      <c r="AKL85" s="37"/>
      <c r="AKM85" s="37"/>
      <c r="AKN85" s="37"/>
      <c r="AKO85" s="37"/>
      <c r="AKP85" s="37"/>
      <c r="AKQ85" s="37"/>
      <c r="AKR85" s="37"/>
      <c r="AKS85" s="37"/>
      <c r="AKT85" s="37"/>
      <c r="AKU85" s="37"/>
      <c r="AKV85" s="37"/>
      <c r="AKW85" s="37"/>
      <c r="AKX85" s="37"/>
      <c r="AKY85" s="37"/>
      <c r="AKZ85" s="37"/>
      <c r="ALA85" s="37"/>
      <c r="ALB85" s="37"/>
      <c r="ALC85" s="37"/>
      <c r="ALD85" s="37"/>
      <c r="ALE85" s="37"/>
      <c r="ALF85" s="37"/>
      <c r="ALG85" s="37"/>
      <c r="ALH85" s="37"/>
      <c r="ALI85" s="37"/>
      <c r="ALJ85" s="37"/>
      <c r="ALK85" s="37"/>
      <c r="ALL85" s="37"/>
      <c r="ALM85" s="37"/>
      <c r="ALN85" s="37"/>
      <c r="ALO85" s="37"/>
      <c r="ALP85" s="37"/>
      <c r="ALQ85" s="37"/>
      <c r="ALR85" s="37"/>
      <c r="ALS85" s="37"/>
      <c r="ALT85" s="37"/>
      <c r="ALU85" s="37"/>
      <c r="ALV85" s="37"/>
      <c r="ALW85" s="37"/>
      <c r="ALX85" s="37"/>
      <c r="ALY85" s="37"/>
      <c r="ALZ85" s="37"/>
      <c r="AMA85" s="37"/>
      <c r="AMB85" s="37"/>
      <c r="AMC85" s="37"/>
      <c r="AMD85" s="37"/>
      <c r="AME85" s="37"/>
      <c r="AMF85" s="37"/>
      <c r="AMG85" s="37"/>
      <c r="AMH85" s="37"/>
      <c r="AMI85" s="37"/>
      <c r="AMJ85" s="37"/>
      <c r="AMK85" s="37"/>
    </row>
    <row r="86" spans="1:1025" s="144" customFormat="1" ht="39" customHeight="1" x14ac:dyDescent="0.25">
      <c r="A86" s="129">
        <v>1618311</v>
      </c>
      <c r="B86" s="129" t="s">
        <v>69</v>
      </c>
      <c r="C86" s="129" t="s">
        <v>70</v>
      </c>
      <c r="D86" s="107" t="s">
        <v>71</v>
      </c>
      <c r="E86" s="122" t="s">
        <v>105</v>
      </c>
      <c r="F86" s="102" t="s">
        <v>106</v>
      </c>
      <c r="G86" s="35">
        <f>H86+I86</f>
        <v>12300</v>
      </c>
      <c r="H86" s="140">
        <v>0</v>
      </c>
      <c r="I86" s="141">
        <v>12300</v>
      </c>
      <c r="J86" s="140">
        <v>0</v>
      </c>
      <c r="K86" s="142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  <c r="BI86" s="143"/>
      <c r="BJ86" s="143"/>
      <c r="BK86" s="143"/>
      <c r="BL86" s="143"/>
      <c r="BM86" s="143"/>
      <c r="BN86" s="143"/>
      <c r="BO86" s="143"/>
      <c r="BP86" s="143"/>
      <c r="BQ86" s="143"/>
      <c r="BR86" s="143"/>
      <c r="BS86" s="143"/>
      <c r="BT86" s="143"/>
      <c r="BU86" s="143"/>
      <c r="BV86" s="143"/>
      <c r="BW86" s="143"/>
      <c r="BX86" s="143"/>
      <c r="BY86" s="143"/>
      <c r="BZ86" s="143"/>
      <c r="CA86" s="143"/>
      <c r="CB86" s="143"/>
      <c r="CC86" s="143"/>
      <c r="CD86" s="143"/>
      <c r="CE86" s="143"/>
      <c r="CF86" s="143"/>
      <c r="CG86" s="143"/>
      <c r="CH86" s="143"/>
      <c r="CI86" s="143"/>
      <c r="CJ86" s="143"/>
      <c r="CK86" s="143"/>
      <c r="CL86" s="143"/>
      <c r="CM86" s="143"/>
      <c r="CN86" s="143"/>
      <c r="CO86" s="143"/>
      <c r="CP86" s="143"/>
      <c r="CQ86" s="143"/>
      <c r="CR86" s="143"/>
      <c r="CS86" s="143"/>
      <c r="CT86" s="143"/>
      <c r="CU86" s="143"/>
      <c r="CV86" s="143"/>
      <c r="CW86" s="143"/>
      <c r="CX86" s="143"/>
      <c r="CY86" s="143"/>
      <c r="CZ86" s="143"/>
      <c r="DA86" s="143"/>
      <c r="DB86" s="143"/>
      <c r="DC86" s="143"/>
      <c r="DD86" s="143"/>
      <c r="DE86" s="143"/>
      <c r="DF86" s="143"/>
      <c r="DG86" s="143"/>
      <c r="DH86" s="143"/>
      <c r="DI86" s="143"/>
      <c r="DJ86" s="143"/>
      <c r="DK86" s="143"/>
      <c r="DL86" s="143"/>
      <c r="DM86" s="143"/>
      <c r="DN86" s="143"/>
      <c r="DO86" s="143"/>
      <c r="DP86" s="143"/>
      <c r="DQ86" s="143"/>
      <c r="DR86" s="143"/>
      <c r="DS86" s="143"/>
      <c r="DT86" s="143"/>
      <c r="DU86" s="143"/>
      <c r="DV86" s="143"/>
      <c r="DW86" s="143"/>
      <c r="DX86" s="143"/>
      <c r="DY86" s="143"/>
      <c r="DZ86" s="143"/>
      <c r="EA86" s="143"/>
      <c r="EB86" s="143"/>
      <c r="EC86" s="143"/>
      <c r="ED86" s="143"/>
      <c r="EE86" s="143"/>
      <c r="EF86" s="143"/>
      <c r="EG86" s="143"/>
      <c r="EH86" s="143"/>
      <c r="EI86" s="143"/>
      <c r="EJ86" s="143"/>
      <c r="EK86" s="143"/>
      <c r="EL86" s="143"/>
      <c r="EM86" s="143"/>
      <c r="EN86" s="143"/>
      <c r="EO86" s="143"/>
      <c r="EP86" s="143"/>
      <c r="EQ86" s="143"/>
      <c r="ER86" s="143"/>
      <c r="ES86" s="143"/>
      <c r="ET86" s="143"/>
      <c r="EU86" s="143"/>
      <c r="EV86" s="143"/>
      <c r="EW86" s="143"/>
      <c r="EX86" s="143"/>
      <c r="EY86" s="143"/>
      <c r="EZ86" s="143"/>
      <c r="FA86" s="143"/>
      <c r="FB86" s="143"/>
      <c r="FC86" s="143"/>
      <c r="FD86" s="143"/>
      <c r="FE86" s="143"/>
      <c r="FF86" s="143"/>
      <c r="FG86" s="143"/>
      <c r="FH86" s="143"/>
      <c r="FI86" s="143"/>
      <c r="FJ86" s="143"/>
      <c r="FK86" s="143"/>
      <c r="FL86" s="143"/>
      <c r="FM86" s="143"/>
      <c r="FN86" s="143"/>
      <c r="FO86" s="143"/>
      <c r="FP86" s="143"/>
      <c r="FQ86" s="143"/>
      <c r="FR86" s="143"/>
      <c r="FS86" s="143"/>
      <c r="FT86" s="143"/>
      <c r="FU86" s="143"/>
      <c r="FV86" s="143"/>
      <c r="FW86" s="143"/>
      <c r="FX86" s="143"/>
      <c r="FY86" s="143"/>
      <c r="FZ86" s="143"/>
      <c r="GA86" s="143"/>
      <c r="GB86" s="143"/>
      <c r="GC86" s="143"/>
      <c r="GD86" s="143"/>
      <c r="GE86" s="143"/>
      <c r="GF86" s="143"/>
      <c r="GG86" s="143"/>
      <c r="GH86" s="143"/>
      <c r="GI86" s="143"/>
      <c r="GJ86" s="143"/>
      <c r="GK86" s="143"/>
      <c r="GL86" s="143"/>
      <c r="GM86" s="143"/>
      <c r="GN86" s="143"/>
      <c r="GO86" s="143"/>
      <c r="GP86" s="143"/>
      <c r="GQ86" s="143"/>
      <c r="GR86" s="143"/>
      <c r="GS86" s="143"/>
      <c r="GT86" s="143"/>
      <c r="GU86" s="143"/>
      <c r="GV86" s="143"/>
      <c r="GW86" s="143"/>
      <c r="GX86" s="143"/>
      <c r="GY86" s="143"/>
      <c r="GZ86" s="143"/>
      <c r="HA86" s="143"/>
      <c r="HB86" s="143"/>
      <c r="HC86" s="143"/>
      <c r="HD86" s="143"/>
      <c r="HE86" s="143"/>
      <c r="HF86" s="143"/>
      <c r="HG86" s="143"/>
      <c r="HH86" s="143"/>
      <c r="HI86" s="143"/>
      <c r="HJ86" s="143"/>
      <c r="HK86" s="143"/>
      <c r="HL86" s="143"/>
      <c r="HM86" s="143"/>
      <c r="HN86" s="143"/>
      <c r="HO86" s="143"/>
      <c r="HP86" s="143"/>
      <c r="HQ86" s="143"/>
      <c r="HR86" s="143"/>
      <c r="HS86" s="143"/>
      <c r="HT86" s="143"/>
      <c r="HU86" s="143"/>
      <c r="HV86" s="143"/>
      <c r="HW86" s="143"/>
      <c r="HX86" s="143"/>
      <c r="HY86" s="143"/>
      <c r="HZ86" s="143"/>
      <c r="IA86" s="143"/>
      <c r="IB86" s="143"/>
      <c r="IC86" s="143"/>
      <c r="ID86" s="143"/>
      <c r="IE86" s="143"/>
      <c r="IF86" s="143"/>
      <c r="IG86" s="143"/>
      <c r="IH86" s="143"/>
      <c r="II86" s="143"/>
      <c r="IJ86" s="143"/>
      <c r="IK86" s="143"/>
      <c r="IL86" s="143"/>
      <c r="IM86" s="143"/>
      <c r="IN86" s="143"/>
      <c r="IO86" s="143"/>
      <c r="IP86" s="143"/>
      <c r="IQ86" s="143"/>
      <c r="IR86" s="143"/>
      <c r="IS86" s="143"/>
      <c r="IT86" s="143"/>
      <c r="IU86" s="143"/>
      <c r="IV86" s="143"/>
      <c r="IW86" s="143"/>
      <c r="IX86" s="143"/>
      <c r="IY86" s="143"/>
      <c r="IZ86" s="143"/>
      <c r="JA86" s="143"/>
      <c r="JB86" s="143"/>
      <c r="JC86" s="143"/>
      <c r="JD86" s="143"/>
      <c r="JE86" s="143"/>
      <c r="JF86" s="143"/>
      <c r="JG86" s="143"/>
      <c r="JH86" s="143"/>
      <c r="JI86" s="143"/>
      <c r="JJ86" s="143"/>
      <c r="JK86" s="143"/>
      <c r="JL86" s="143"/>
      <c r="JM86" s="143"/>
      <c r="JN86" s="143"/>
      <c r="JO86" s="143"/>
      <c r="JP86" s="143"/>
      <c r="JQ86" s="143"/>
      <c r="JR86" s="143"/>
      <c r="JS86" s="143"/>
      <c r="JT86" s="143"/>
      <c r="JU86" s="143"/>
      <c r="JV86" s="143"/>
      <c r="JW86" s="143"/>
      <c r="JX86" s="143"/>
      <c r="JY86" s="143"/>
      <c r="JZ86" s="143"/>
      <c r="KA86" s="143"/>
      <c r="KB86" s="143"/>
      <c r="KC86" s="143"/>
      <c r="KD86" s="143"/>
      <c r="KE86" s="143"/>
      <c r="KF86" s="143"/>
      <c r="KG86" s="143"/>
      <c r="KH86" s="143"/>
      <c r="KI86" s="143"/>
      <c r="KJ86" s="143"/>
      <c r="KK86" s="143"/>
      <c r="KL86" s="143"/>
      <c r="KM86" s="143"/>
      <c r="KN86" s="143"/>
      <c r="KO86" s="143"/>
      <c r="KP86" s="143"/>
      <c r="KQ86" s="143"/>
      <c r="KR86" s="143"/>
      <c r="KS86" s="143"/>
      <c r="KT86" s="143"/>
      <c r="KU86" s="143"/>
      <c r="KV86" s="143"/>
      <c r="KW86" s="143"/>
      <c r="KX86" s="143"/>
      <c r="KY86" s="143"/>
      <c r="KZ86" s="143"/>
      <c r="LA86" s="143"/>
      <c r="LB86" s="143"/>
      <c r="LC86" s="143"/>
      <c r="LD86" s="143"/>
      <c r="LE86" s="143"/>
      <c r="LF86" s="143"/>
      <c r="LG86" s="143"/>
      <c r="LH86" s="143"/>
      <c r="LI86" s="143"/>
      <c r="LJ86" s="143"/>
      <c r="LK86" s="143"/>
      <c r="LL86" s="143"/>
      <c r="LM86" s="143"/>
      <c r="LN86" s="143"/>
      <c r="LO86" s="143"/>
      <c r="LP86" s="143"/>
      <c r="LQ86" s="143"/>
      <c r="LR86" s="143"/>
      <c r="LS86" s="143"/>
      <c r="LT86" s="143"/>
      <c r="LU86" s="143"/>
      <c r="LV86" s="143"/>
      <c r="LW86" s="143"/>
      <c r="LX86" s="143"/>
      <c r="LY86" s="143"/>
      <c r="LZ86" s="143"/>
      <c r="MA86" s="143"/>
      <c r="MB86" s="143"/>
      <c r="MC86" s="143"/>
      <c r="MD86" s="143"/>
      <c r="ME86" s="143"/>
      <c r="MF86" s="143"/>
      <c r="MG86" s="143"/>
      <c r="MH86" s="143"/>
      <c r="MI86" s="143"/>
      <c r="MJ86" s="143"/>
      <c r="MK86" s="143"/>
      <c r="ML86" s="143"/>
      <c r="MM86" s="143"/>
      <c r="MN86" s="143"/>
      <c r="MO86" s="143"/>
      <c r="MP86" s="143"/>
      <c r="MQ86" s="143"/>
      <c r="MR86" s="143"/>
      <c r="MS86" s="143"/>
      <c r="MT86" s="143"/>
      <c r="MU86" s="143"/>
      <c r="MV86" s="143"/>
      <c r="MW86" s="143"/>
      <c r="MX86" s="143"/>
      <c r="MY86" s="143"/>
      <c r="MZ86" s="143"/>
      <c r="NA86" s="143"/>
      <c r="NB86" s="143"/>
      <c r="NC86" s="143"/>
      <c r="ND86" s="143"/>
      <c r="NE86" s="143"/>
      <c r="NF86" s="143"/>
      <c r="NG86" s="143"/>
      <c r="NH86" s="143"/>
      <c r="NI86" s="143"/>
      <c r="NJ86" s="143"/>
      <c r="NK86" s="143"/>
      <c r="NL86" s="143"/>
      <c r="NM86" s="143"/>
      <c r="NN86" s="143"/>
      <c r="NO86" s="143"/>
      <c r="NP86" s="143"/>
      <c r="NQ86" s="143"/>
      <c r="NR86" s="143"/>
      <c r="NS86" s="143"/>
      <c r="NT86" s="143"/>
      <c r="NU86" s="143"/>
      <c r="NV86" s="143"/>
      <c r="NW86" s="143"/>
      <c r="NX86" s="143"/>
      <c r="NY86" s="143"/>
      <c r="NZ86" s="143"/>
      <c r="OA86" s="143"/>
      <c r="OB86" s="143"/>
      <c r="OC86" s="143"/>
      <c r="OD86" s="143"/>
      <c r="OE86" s="143"/>
      <c r="OF86" s="143"/>
      <c r="OG86" s="143"/>
      <c r="OH86" s="143"/>
      <c r="OI86" s="143"/>
      <c r="OJ86" s="143"/>
      <c r="OK86" s="143"/>
      <c r="OL86" s="143"/>
      <c r="OM86" s="143"/>
      <c r="ON86" s="143"/>
      <c r="OO86" s="143"/>
      <c r="OP86" s="143"/>
      <c r="OQ86" s="143"/>
      <c r="OR86" s="143"/>
      <c r="OS86" s="143"/>
      <c r="OT86" s="143"/>
      <c r="OU86" s="143"/>
      <c r="OV86" s="143"/>
      <c r="OW86" s="143"/>
      <c r="OX86" s="143"/>
      <c r="OY86" s="143"/>
      <c r="OZ86" s="143"/>
      <c r="PA86" s="143"/>
      <c r="PB86" s="143"/>
      <c r="PC86" s="143"/>
      <c r="PD86" s="143"/>
      <c r="PE86" s="143"/>
      <c r="PF86" s="143"/>
      <c r="PG86" s="143"/>
      <c r="PH86" s="143"/>
      <c r="PI86" s="143"/>
      <c r="PJ86" s="143"/>
      <c r="PK86" s="143"/>
      <c r="PL86" s="143"/>
      <c r="PM86" s="143"/>
      <c r="PN86" s="143"/>
      <c r="PO86" s="143"/>
      <c r="PP86" s="143"/>
      <c r="PQ86" s="143"/>
      <c r="PR86" s="143"/>
      <c r="PS86" s="143"/>
      <c r="PT86" s="143"/>
      <c r="PU86" s="143"/>
      <c r="PV86" s="143"/>
      <c r="PW86" s="143"/>
      <c r="PX86" s="143"/>
      <c r="PY86" s="143"/>
      <c r="PZ86" s="143"/>
      <c r="QA86" s="143"/>
      <c r="QB86" s="143"/>
      <c r="QC86" s="143"/>
      <c r="QD86" s="143"/>
      <c r="QE86" s="143"/>
      <c r="QF86" s="143"/>
      <c r="QG86" s="143"/>
      <c r="QH86" s="143"/>
      <c r="QI86" s="143"/>
      <c r="QJ86" s="143"/>
      <c r="QK86" s="143"/>
      <c r="QL86" s="143"/>
      <c r="QM86" s="143"/>
      <c r="QN86" s="143"/>
      <c r="QO86" s="143"/>
      <c r="QP86" s="143"/>
      <c r="QQ86" s="143"/>
      <c r="QR86" s="143"/>
      <c r="QS86" s="143"/>
      <c r="QT86" s="143"/>
      <c r="QU86" s="143"/>
      <c r="QV86" s="143"/>
      <c r="QW86" s="143"/>
      <c r="QX86" s="143"/>
      <c r="QY86" s="143"/>
      <c r="QZ86" s="143"/>
      <c r="RA86" s="143"/>
      <c r="RB86" s="143"/>
      <c r="RC86" s="143"/>
      <c r="RD86" s="143"/>
      <c r="RE86" s="143"/>
      <c r="RF86" s="143"/>
      <c r="RG86" s="143"/>
      <c r="RH86" s="143"/>
      <c r="RI86" s="143"/>
      <c r="RJ86" s="143"/>
      <c r="RK86" s="143"/>
      <c r="RL86" s="143"/>
      <c r="RM86" s="143"/>
      <c r="RN86" s="143"/>
      <c r="RO86" s="143"/>
      <c r="RP86" s="143"/>
      <c r="RQ86" s="143"/>
      <c r="RR86" s="143"/>
      <c r="RS86" s="143"/>
      <c r="RT86" s="143"/>
      <c r="RU86" s="143"/>
      <c r="RV86" s="143"/>
      <c r="RW86" s="143"/>
      <c r="RX86" s="143"/>
      <c r="RY86" s="143"/>
      <c r="RZ86" s="143"/>
      <c r="SA86" s="143"/>
      <c r="SB86" s="143"/>
      <c r="SC86" s="143"/>
      <c r="SD86" s="143"/>
      <c r="SE86" s="143"/>
      <c r="SF86" s="143"/>
      <c r="SG86" s="143"/>
      <c r="SH86" s="143"/>
      <c r="SI86" s="143"/>
      <c r="SJ86" s="143"/>
      <c r="SK86" s="143"/>
      <c r="SL86" s="143"/>
      <c r="SM86" s="143"/>
      <c r="SN86" s="143"/>
      <c r="SO86" s="143"/>
      <c r="SP86" s="143"/>
      <c r="SQ86" s="143"/>
      <c r="SR86" s="143"/>
      <c r="SS86" s="143"/>
      <c r="ST86" s="143"/>
      <c r="SU86" s="143"/>
      <c r="SV86" s="143"/>
      <c r="SW86" s="143"/>
      <c r="SX86" s="143"/>
      <c r="SY86" s="143"/>
      <c r="SZ86" s="143"/>
      <c r="TA86" s="143"/>
      <c r="TB86" s="143"/>
      <c r="TC86" s="143"/>
      <c r="TD86" s="143"/>
      <c r="TE86" s="143"/>
      <c r="TF86" s="143"/>
      <c r="TG86" s="143"/>
      <c r="TH86" s="143"/>
      <c r="TI86" s="143"/>
      <c r="TJ86" s="143"/>
      <c r="TK86" s="143"/>
      <c r="TL86" s="143"/>
      <c r="TM86" s="143"/>
      <c r="TN86" s="143"/>
      <c r="TO86" s="143"/>
      <c r="TP86" s="143"/>
      <c r="TQ86" s="143"/>
      <c r="TR86" s="143"/>
      <c r="TS86" s="143"/>
      <c r="TT86" s="143"/>
      <c r="TU86" s="143"/>
      <c r="TV86" s="143"/>
      <c r="TW86" s="143"/>
      <c r="TX86" s="143"/>
      <c r="TY86" s="143"/>
      <c r="TZ86" s="143"/>
      <c r="UA86" s="143"/>
      <c r="UB86" s="143"/>
      <c r="UC86" s="143"/>
      <c r="UD86" s="143"/>
      <c r="UE86" s="143"/>
      <c r="UF86" s="143"/>
      <c r="UG86" s="143"/>
      <c r="UH86" s="143"/>
      <c r="UI86" s="143"/>
      <c r="UJ86" s="143"/>
      <c r="UK86" s="143"/>
      <c r="UL86" s="143"/>
      <c r="UM86" s="143"/>
      <c r="UN86" s="143"/>
      <c r="UO86" s="143"/>
      <c r="UP86" s="143"/>
      <c r="UQ86" s="143"/>
      <c r="UR86" s="143"/>
      <c r="US86" s="143"/>
      <c r="UT86" s="143"/>
      <c r="UU86" s="143"/>
      <c r="UV86" s="143"/>
      <c r="UW86" s="143"/>
      <c r="UX86" s="143"/>
      <c r="UY86" s="143"/>
      <c r="UZ86" s="143"/>
      <c r="VA86" s="143"/>
      <c r="VB86" s="143"/>
      <c r="VC86" s="143"/>
      <c r="VD86" s="143"/>
      <c r="VE86" s="143"/>
      <c r="VF86" s="143"/>
      <c r="VG86" s="143"/>
      <c r="VH86" s="143"/>
      <c r="VI86" s="143"/>
      <c r="VJ86" s="143"/>
      <c r="VK86" s="143"/>
      <c r="VL86" s="143"/>
      <c r="VM86" s="143"/>
      <c r="VN86" s="143"/>
      <c r="VO86" s="143"/>
      <c r="VP86" s="143"/>
      <c r="VQ86" s="143"/>
      <c r="VR86" s="143"/>
      <c r="VS86" s="143"/>
      <c r="VT86" s="143"/>
      <c r="VU86" s="143"/>
      <c r="VV86" s="143"/>
      <c r="VW86" s="143"/>
      <c r="VX86" s="143"/>
      <c r="VY86" s="143"/>
      <c r="VZ86" s="143"/>
      <c r="WA86" s="143"/>
      <c r="WB86" s="143"/>
      <c r="WC86" s="143"/>
      <c r="WD86" s="143"/>
      <c r="WE86" s="143"/>
      <c r="WF86" s="143"/>
      <c r="WG86" s="143"/>
      <c r="WH86" s="143"/>
      <c r="WI86" s="143"/>
      <c r="WJ86" s="143"/>
      <c r="WK86" s="143"/>
      <c r="WL86" s="143"/>
      <c r="WM86" s="143"/>
      <c r="WN86" s="143"/>
      <c r="WO86" s="143"/>
      <c r="WP86" s="143"/>
      <c r="WQ86" s="143"/>
      <c r="WR86" s="143"/>
      <c r="WS86" s="143"/>
      <c r="WT86" s="143"/>
      <c r="WU86" s="143"/>
      <c r="WV86" s="143"/>
      <c r="WW86" s="143"/>
      <c r="WX86" s="143"/>
      <c r="WY86" s="143"/>
      <c r="WZ86" s="143"/>
      <c r="XA86" s="143"/>
      <c r="XB86" s="143"/>
      <c r="XC86" s="143"/>
      <c r="XD86" s="143"/>
      <c r="XE86" s="143"/>
      <c r="XF86" s="143"/>
      <c r="XG86" s="143"/>
      <c r="XH86" s="143"/>
      <c r="XI86" s="143"/>
      <c r="XJ86" s="143"/>
      <c r="XK86" s="143"/>
      <c r="XL86" s="143"/>
      <c r="XM86" s="143"/>
      <c r="XN86" s="143"/>
      <c r="XO86" s="143"/>
      <c r="XP86" s="143"/>
      <c r="XQ86" s="143"/>
      <c r="XR86" s="143"/>
      <c r="XS86" s="143"/>
      <c r="XT86" s="143"/>
      <c r="XU86" s="143"/>
      <c r="XV86" s="143"/>
      <c r="XW86" s="143"/>
      <c r="XX86" s="143"/>
      <c r="XY86" s="143"/>
      <c r="XZ86" s="143"/>
      <c r="YA86" s="143"/>
      <c r="YB86" s="143"/>
      <c r="YC86" s="143"/>
      <c r="YD86" s="143"/>
      <c r="YE86" s="143"/>
      <c r="YF86" s="143"/>
      <c r="YG86" s="143"/>
      <c r="YH86" s="143"/>
      <c r="YI86" s="143"/>
      <c r="YJ86" s="143"/>
      <c r="YK86" s="143"/>
      <c r="YL86" s="143"/>
      <c r="YM86" s="143"/>
      <c r="YN86" s="143"/>
      <c r="YO86" s="143"/>
      <c r="YP86" s="143"/>
      <c r="YQ86" s="143"/>
      <c r="YR86" s="143"/>
      <c r="YS86" s="143"/>
      <c r="YT86" s="143"/>
      <c r="YU86" s="143"/>
      <c r="YV86" s="143"/>
      <c r="YW86" s="143"/>
      <c r="YX86" s="143"/>
      <c r="YY86" s="143"/>
      <c r="YZ86" s="143"/>
      <c r="ZA86" s="143"/>
      <c r="ZB86" s="143"/>
      <c r="ZC86" s="143"/>
      <c r="ZD86" s="143"/>
      <c r="ZE86" s="143"/>
      <c r="ZF86" s="143"/>
      <c r="ZG86" s="143"/>
      <c r="ZH86" s="143"/>
      <c r="ZI86" s="143"/>
      <c r="ZJ86" s="143"/>
      <c r="ZK86" s="143"/>
      <c r="ZL86" s="143"/>
      <c r="ZM86" s="143"/>
      <c r="ZN86" s="143"/>
      <c r="ZO86" s="143"/>
      <c r="ZP86" s="143"/>
      <c r="ZQ86" s="143"/>
      <c r="ZR86" s="143"/>
      <c r="ZS86" s="143"/>
      <c r="ZT86" s="143"/>
      <c r="ZU86" s="143"/>
      <c r="ZV86" s="143"/>
      <c r="ZW86" s="143"/>
      <c r="ZX86" s="143"/>
      <c r="ZY86" s="143"/>
      <c r="ZZ86" s="143"/>
      <c r="AAA86" s="143"/>
      <c r="AAB86" s="143"/>
      <c r="AAC86" s="143"/>
      <c r="AAD86" s="143"/>
      <c r="AAE86" s="143"/>
      <c r="AAF86" s="143"/>
      <c r="AAG86" s="143"/>
      <c r="AAH86" s="143"/>
      <c r="AAI86" s="143"/>
      <c r="AAJ86" s="143"/>
      <c r="AAK86" s="143"/>
      <c r="AAL86" s="143"/>
      <c r="AAM86" s="143"/>
      <c r="AAN86" s="143"/>
      <c r="AAO86" s="143"/>
      <c r="AAP86" s="143"/>
      <c r="AAQ86" s="143"/>
      <c r="AAR86" s="143"/>
      <c r="AAS86" s="143"/>
      <c r="AAT86" s="143"/>
      <c r="AAU86" s="143"/>
      <c r="AAV86" s="143"/>
      <c r="AAW86" s="143"/>
      <c r="AAX86" s="143"/>
      <c r="AAY86" s="143"/>
      <c r="AAZ86" s="143"/>
      <c r="ABA86" s="143"/>
      <c r="ABB86" s="143"/>
      <c r="ABC86" s="143"/>
      <c r="ABD86" s="143"/>
      <c r="ABE86" s="143"/>
      <c r="ABF86" s="143"/>
      <c r="ABG86" s="143"/>
      <c r="ABH86" s="143"/>
      <c r="ABI86" s="143"/>
      <c r="ABJ86" s="143"/>
      <c r="ABK86" s="143"/>
      <c r="ABL86" s="143"/>
      <c r="ABM86" s="143"/>
      <c r="ABN86" s="143"/>
      <c r="ABO86" s="143"/>
      <c r="ABP86" s="143"/>
      <c r="ABQ86" s="143"/>
      <c r="ABR86" s="143"/>
      <c r="ABS86" s="143"/>
      <c r="ABT86" s="143"/>
      <c r="ABU86" s="143"/>
      <c r="ABV86" s="143"/>
      <c r="ABW86" s="143"/>
      <c r="ABX86" s="143"/>
      <c r="ABY86" s="143"/>
      <c r="ABZ86" s="143"/>
      <c r="ACA86" s="143"/>
      <c r="ACB86" s="143"/>
      <c r="ACC86" s="143"/>
      <c r="ACD86" s="143"/>
      <c r="ACE86" s="143"/>
      <c r="ACF86" s="143"/>
      <c r="ACG86" s="143"/>
      <c r="ACH86" s="143"/>
      <c r="ACI86" s="143"/>
      <c r="ACJ86" s="143"/>
      <c r="ACK86" s="143"/>
      <c r="ACL86" s="143"/>
      <c r="ACM86" s="143"/>
      <c r="ACN86" s="143"/>
      <c r="ACO86" s="143"/>
      <c r="ACP86" s="143"/>
      <c r="ACQ86" s="143"/>
      <c r="ACR86" s="143"/>
      <c r="ACS86" s="143"/>
      <c r="ACT86" s="143"/>
      <c r="ACU86" s="143"/>
      <c r="ACV86" s="143"/>
      <c r="ACW86" s="143"/>
      <c r="ACX86" s="143"/>
      <c r="ACY86" s="143"/>
      <c r="ACZ86" s="143"/>
      <c r="ADA86" s="143"/>
      <c r="ADB86" s="143"/>
      <c r="ADC86" s="143"/>
      <c r="ADD86" s="143"/>
      <c r="ADE86" s="143"/>
      <c r="ADF86" s="143"/>
      <c r="ADG86" s="143"/>
      <c r="ADH86" s="143"/>
      <c r="ADI86" s="143"/>
      <c r="ADJ86" s="143"/>
      <c r="ADK86" s="143"/>
      <c r="ADL86" s="143"/>
      <c r="ADM86" s="143"/>
      <c r="ADN86" s="143"/>
      <c r="ADO86" s="143"/>
      <c r="ADP86" s="143"/>
      <c r="ADQ86" s="143"/>
      <c r="ADR86" s="143"/>
      <c r="ADS86" s="143"/>
      <c r="ADT86" s="143"/>
      <c r="ADU86" s="143"/>
      <c r="ADV86" s="143"/>
      <c r="ADW86" s="143"/>
      <c r="ADX86" s="143"/>
      <c r="ADY86" s="143"/>
      <c r="ADZ86" s="143"/>
      <c r="AEA86" s="143"/>
      <c r="AEB86" s="143"/>
      <c r="AEC86" s="143"/>
      <c r="AED86" s="143"/>
      <c r="AEE86" s="143"/>
      <c r="AEF86" s="143"/>
      <c r="AEG86" s="143"/>
      <c r="AEH86" s="143"/>
      <c r="AEI86" s="143"/>
      <c r="AEJ86" s="143"/>
      <c r="AEK86" s="143"/>
      <c r="AEL86" s="143"/>
      <c r="AEM86" s="143"/>
      <c r="AEN86" s="143"/>
      <c r="AEO86" s="143"/>
      <c r="AEP86" s="143"/>
      <c r="AEQ86" s="143"/>
      <c r="AER86" s="143"/>
      <c r="AES86" s="143"/>
      <c r="AET86" s="143"/>
      <c r="AEU86" s="143"/>
      <c r="AEV86" s="143"/>
      <c r="AEW86" s="143"/>
      <c r="AEX86" s="143"/>
      <c r="AEY86" s="143"/>
      <c r="AEZ86" s="143"/>
      <c r="AFA86" s="143"/>
      <c r="AFB86" s="143"/>
      <c r="AFC86" s="143"/>
      <c r="AFD86" s="143"/>
      <c r="AFE86" s="143"/>
      <c r="AFF86" s="143"/>
      <c r="AFG86" s="143"/>
      <c r="AFH86" s="143"/>
      <c r="AFI86" s="143"/>
      <c r="AFJ86" s="143"/>
      <c r="AFK86" s="143"/>
      <c r="AFL86" s="143"/>
      <c r="AFM86" s="143"/>
      <c r="AFN86" s="143"/>
      <c r="AFO86" s="143"/>
      <c r="AFP86" s="143"/>
      <c r="AFQ86" s="143"/>
      <c r="AFR86" s="143"/>
      <c r="AFS86" s="143"/>
      <c r="AFT86" s="143"/>
      <c r="AFU86" s="143"/>
      <c r="AFV86" s="143"/>
      <c r="AFW86" s="143"/>
      <c r="AFX86" s="143"/>
      <c r="AFY86" s="143"/>
      <c r="AFZ86" s="143"/>
      <c r="AGA86" s="143"/>
      <c r="AGB86" s="143"/>
      <c r="AGC86" s="143"/>
      <c r="AGD86" s="143"/>
      <c r="AGE86" s="143"/>
      <c r="AGF86" s="143"/>
      <c r="AGG86" s="143"/>
      <c r="AGH86" s="143"/>
      <c r="AGI86" s="143"/>
      <c r="AGJ86" s="143"/>
      <c r="AGK86" s="143"/>
      <c r="AGL86" s="143"/>
      <c r="AGM86" s="143"/>
      <c r="AGN86" s="143"/>
      <c r="AGO86" s="143"/>
      <c r="AGP86" s="143"/>
      <c r="AGQ86" s="143"/>
      <c r="AGR86" s="143"/>
      <c r="AGS86" s="143"/>
      <c r="AGT86" s="143"/>
      <c r="AGU86" s="143"/>
      <c r="AGV86" s="143"/>
      <c r="AGW86" s="143"/>
      <c r="AGX86" s="143"/>
      <c r="AGY86" s="143"/>
      <c r="AGZ86" s="143"/>
      <c r="AHA86" s="143"/>
      <c r="AHB86" s="143"/>
      <c r="AHC86" s="143"/>
      <c r="AHD86" s="143"/>
      <c r="AHE86" s="143"/>
      <c r="AHF86" s="143"/>
      <c r="AHG86" s="143"/>
      <c r="AHH86" s="143"/>
      <c r="AHI86" s="143"/>
      <c r="AHJ86" s="143"/>
      <c r="AHK86" s="143"/>
      <c r="AHL86" s="143"/>
      <c r="AHM86" s="143"/>
      <c r="AHN86" s="143"/>
      <c r="AHO86" s="143"/>
      <c r="AHP86" s="143"/>
      <c r="AHQ86" s="143"/>
      <c r="AHR86" s="143"/>
      <c r="AHS86" s="143"/>
      <c r="AHT86" s="143"/>
      <c r="AHU86" s="143"/>
      <c r="AHV86" s="143"/>
      <c r="AHW86" s="143"/>
      <c r="AHX86" s="143"/>
      <c r="AHY86" s="143"/>
      <c r="AHZ86" s="143"/>
      <c r="AIA86" s="143"/>
      <c r="AIB86" s="143"/>
      <c r="AIC86" s="143"/>
      <c r="AID86" s="143"/>
      <c r="AIE86" s="143"/>
      <c r="AIF86" s="143"/>
      <c r="AIG86" s="143"/>
      <c r="AIH86" s="143"/>
      <c r="AII86" s="143"/>
      <c r="AIJ86" s="143"/>
      <c r="AIK86" s="143"/>
      <c r="AIL86" s="143"/>
      <c r="AIM86" s="143"/>
      <c r="AIN86" s="143"/>
      <c r="AIO86" s="143"/>
      <c r="AIP86" s="143"/>
      <c r="AIQ86" s="143"/>
      <c r="AIR86" s="143"/>
      <c r="AIS86" s="143"/>
      <c r="AIT86" s="143"/>
      <c r="AIU86" s="143"/>
      <c r="AIV86" s="143"/>
      <c r="AIW86" s="143"/>
      <c r="AIX86" s="143"/>
      <c r="AIY86" s="143"/>
      <c r="AIZ86" s="143"/>
      <c r="AJA86" s="143"/>
      <c r="AJB86" s="143"/>
      <c r="AJC86" s="143"/>
      <c r="AJD86" s="143"/>
      <c r="AJE86" s="143"/>
      <c r="AJF86" s="143"/>
      <c r="AJG86" s="143"/>
      <c r="AJH86" s="143"/>
      <c r="AJI86" s="143"/>
      <c r="AJJ86" s="143"/>
      <c r="AJK86" s="143"/>
      <c r="AJL86" s="143"/>
      <c r="AJM86" s="143"/>
      <c r="AJN86" s="143"/>
      <c r="AJO86" s="143"/>
      <c r="AJP86" s="143"/>
      <c r="AJQ86" s="143"/>
      <c r="AJR86" s="143"/>
      <c r="AJS86" s="143"/>
      <c r="AJT86" s="143"/>
      <c r="AJU86" s="143"/>
      <c r="AJV86" s="143"/>
      <c r="AJW86" s="143"/>
      <c r="AJX86" s="143"/>
      <c r="AJY86" s="143"/>
      <c r="AJZ86" s="143"/>
      <c r="AKA86" s="143"/>
      <c r="AKB86" s="143"/>
      <c r="AKC86" s="143"/>
      <c r="AKD86" s="143"/>
      <c r="AKE86" s="143"/>
      <c r="AKF86" s="143"/>
      <c r="AKG86" s="143"/>
      <c r="AKH86" s="143"/>
      <c r="AKI86" s="143"/>
      <c r="AKJ86" s="143"/>
      <c r="AKK86" s="143"/>
      <c r="AKL86" s="143"/>
      <c r="AKM86" s="143"/>
      <c r="AKN86" s="143"/>
      <c r="AKO86" s="143"/>
      <c r="AKP86" s="143"/>
      <c r="AKQ86" s="143"/>
      <c r="AKR86" s="143"/>
      <c r="AKS86" s="143"/>
      <c r="AKT86" s="143"/>
      <c r="AKU86" s="143"/>
      <c r="AKV86" s="143"/>
      <c r="AKW86" s="143"/>
      <c r="AKX86" s="143"/>
      <c r="AKY86" s="143"/>
      <c r="AKZ86" s="143"/>
      <c r="ALA86" s="143"/>
      <c r="ALB86" s="143"/>
      <c r="ALC86" s="143"/>
      <c r="ALD86" s="143"/>
      <c r="ALE86" s="143"/>
      <c r="ALF86" s="143"/>
      <c r="ALG86" s="143"/>
      <c r="ALH86" s="143"/>
      <c r="ALI86" s="143"/>
      <c r="ALJ86" s="143"/>
      <c r="ALK86" s="143"/>
      <c r="ALL86" s="143"/>
      <c r="ALM86" s="143"/>
      <c r="ALN86" s="143"/>
      <c r="ALO86" s="143"/>
      <c r="ALP86" s="143"/>
      <c r="ALQ86" s="143"/>
      <c r="ALR86" s="143"/>
      <c r="ALS86" s="143"/>
      <c r="ALT86" s="143"/>
      <c r="ALU86" s="143"/>
      <c r="ALV86" s="143"/>
      <c r="ALW86" s="143"/>
      <c r="ALX86" s="143"/>
      <c r="ALY86" s="143"/>
      <c r="ALZ86" s="143"/>
      <c r="AMA86" s="143"/>
      <c r="AMB86" s="143"/>
      <c r="AMC86" s="143"/>
      <c r="AMD86" s="143"/>
      <c r="AME86" s="143"/>
      <c r="AMF86" s="143"/>
      <c r="AMG86" s="143"/>
      <c r="AMH86" s="143"/>
      <c r="AMI86" s="143"/>
      <c r="AMJ86" s="143"/>
      <c r="AMK86" s="143"/>
    </row>
    <row r="87" spans="1:1025" ht="30.75" customHeight="1" x14ac:dyDescent="0.25">
      <c r="A87" s="4" t="s">
        <v>73</v>
      </c>
      <c r="B87" s="4"/>
      <c r="C87" s="4"/>
      <c r="D87" s="18" t="s">
        <v>107</v>
      </c>
      <c r="E87" s="62"/>
      <c r="F87" s="101"/>
      <c r="G87" s="19">
        <f t="shared" ref="G87:J88" si="24">G88</f>
        <v>3462606</v>
      </c>
      <c r="H87" s="19">
        <f t="shared" si="24"/>
        <v>2462606</v>
      </c>
      <c r="I87" s="19">
        <f t="shared" si="24"/>
        <v>1000000</v>
      </c>
      <c r="J87" s="19">
        <f t="shared" si="24"/>
        <v>1000000</v>
      </c>
      <c r="K87" s="15"/>
    </row>
    <row r="88" spans="1:1025" ht="25.5" customHeight="1" x14ac:dyDescent="0.25">
      <c r="A88" s="4" t="s">
        <v>74</v>
      </c>
      <c r="B88" s="4"/>
      <c r="C88" s="4"/>
      <c r="D88" s="18" t="s">
        <v>107</v>
      </c>
      <c r="E88" s="62"/>
      <c r="F88" s="101"/>
      <c r="G88" s="19">
        <f t="shared" si="24"/>
        <v>3462606</v>
      </c>
      <c r="H88" s="19">
        <f t="shared" si="24"/>
        <v>2462606</v>
      </c>
      <c r="I88" s="19">
        <f t="shared" si="24"/>
        <v>1000000</v>
      </c>
      <c r="J88" s="19">
        <f t="shared" si="24"/>
        <v>1000000</v>
      </c>
      <c r="K88" s="15"/>
    </row>
    <row r="89" spans="1:1025" ht="22.5" customHeight="1" x14ac:dyDescent="0.25">
      <c r="A89" s="4"/>
      <c r="B89" s="4">
        <v>9000</v>
      </c>
      <c r="C89" s="4"/>
      <c r="D89" s="18" t="s">
        <v>108</v>
      </c>
      <c r="E89" s="62"/>
      <c r="F89" s="101"/>
      <c r="G89" s="19">
        <f>G92+G90+G102</f>
        <v>3462606</v>
      </c>
      <c r="H89" s="19">
        <f>H92+H90+H102</f>
        <v>2462606</v>
      </c>
      <c r="I89" s="19">
        <f t="shared" ref="I89:J89" si="25">I92+I90+I102</f>
        <v>1000000</v>
      </c>
      <c r="J89" s="19">
        <f t="shared" si="25"/>
        <v>1000000</v>
      </c>
      <c r="K89" s="15"/>
    </row>
    <row r="90" spans="1:1025" s="77" customFormat="1" ht="99" customHeight="1" x14ac:dyDescent="0.25">
      <c r="A90" s="76" t="s">
        <v>149</v>
      </c>
      <c r="B90" s="76" t="s">
        <v>150</v>
      </c>
      <c r="C90" s="76" t="s">
        <v>76</v>
      </c>
      <c r="D90" s="75" t="s">
        <v>148</v>
      </c>
      <c r="E90" s="69"/>
      <c r="F90" s="108"/>
      <c r="G90" s="70">
        <f>G91</f>
        <v>263078</v>
      </c>
      <c r="H90" s="70">
        <f t="shared" ref="H90:J90" si="26">H91</f>
        <v>263078</v>
      </c>
      <c r="I90" s="70">
        <f t="shared" si="26"/>
        <v>0</v>
      </c>
      <c r="J90" s="70">
        <f t="shared" si="26"/>
        <v>0</v>
      </c>
      <c r="K90" s="15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  <c r="TX90" s="3"/>
      <c r="TY90" s="3"/>
      <c r="TZ90" s="3"/>
      <c r="UA90" s="3"/>
      <c r="UB90" s="3"/>
      <c r="UC90" s="3"/>
      <c r="UD90" s="3"/>
      <c r="UE90" s="3"/>
      <c r="UF90" s="3"/>
      <c r="UG90" s="3"/>
      <c r="UH90" s="3"/>
      <c r="UI90" s="3"/>
      <c r="UJ90" s="3"/>
      <c r="UK90" s="3"/>
      <c r="UL90" s="3"/>
      <c r="UM90" s="3"/>
      <c r="UN90" s="3"/>
      <c r="UO90" s="3"/>
      <c r="UP90" s="3"/>
      <c r="UQ90" s="3"/>
      <c r="UR90" s="3"/>
      <c r="US90" s="3"/>
      <c r="UT90" s="3"/>
      <c r="UU90" s="3"/>
      <c r="UV90" s="3"/>
      <c r="UW90" s="3"/>
      <c r="UX90" s="3"/>
      <c r="UY90" s="3"/>
      <c r="UZ90" s="3"/>
      <c r="VA90" s="3"/>
      <c r="VB90" s="3"/>
      <c r="VC90" s="3"/>
      <c r="VD90" s="3"/>
      <c r="VE90" s="3"/>
      <c r="VF90" s="3"/>
      <c r="VG90" s="3"/>
      <c r="VH90" s="3"/>
      <c r="VI90" s="3"/>
      <c r="VJ90" s="3"/>
      <c r="VK90" s="3"/>
      <c r="VL90" s="3"/>
      <c r="VM90" s="3"/>
      <c r="VN90" s="3"/>
      <c r="VO90" s="3"/>
      <c r="VP90" s="3"/>
      <c r="VQ90" s="3"/>
      <c r="VR90" s="3"/>
      <c r="VS90" s="3"/>
      <c r="VT90" s="3"/>
      <c r="VU90" s="3"/>
      <c r="VV90" s="3"/>
      <c r="VW90" s="3"/>
      <c r="VX90" s="3"/>
      <c r="VY90" s="3"/>
      <c r="VZ90" s="3"/>
      <c r="WA90" s="3"/>
      <c r="WB90" s="3"/>
      <c r="WC90" s="3"/>
      <c r="WD90" s="3"/>
      <c r="WE90" s="3"/>
      <c r="WF90" s="3"/>
      <c r="WG90" s="3"/>
      <c r="WH90" s="3"/>
      <c r="WI90" s="3"/>
      <c r="WJ90" s="3"/>
      <c r="WK90" s="3"/>
      <c r="WL90" s="3"/>
      <c r="WM90" s="3"/>
      <c r="WN90" s="3"/>
      <c r="WO90" s="3"/>
      <c r="WP90" s="3"/>
      <c r="WQ90" s="3"/>
      <c r="WR90" s="3"/>
      <c r="WS90" s="3"/>
      <c r="WT90" s="3"/>
      <c r="WU90" s="3"/>
      <c r="WV90" s="3"/>
      <c r="WW90" s="3"/>
      <c r="WX90" s="3"/>
      <c r="WY90" s="3"/>
      <c r="WZ90" s="3"/>
      <c r="XA90" s="3"/>
      <c r="XB90" s="3"/>
      <c r="XC90" s="3"/>
      <c r="XD90" s="3"/>
      <c r="XE90" s="3"/>
      <c r="XF90" s="3"/>
      <c r="XG90" s="3"/>
      <c r="XH90" s="3"/>
      <c r="XI90" s="3"/>
      <c r="XJ90" s="3"/>
      <c r="XK90" s="3"/>
      <c r="XL90" s="3"/>
      <c r="XM90" s="3"/>
      <c r="XN90" s="3"/>
      <c r="XO90" s="3"/>
      <c r="XP90" s="3"/>
      <c r="XQ90" s="3"/>
      <c r="XR90" s="3"/>
      <c r="XS90" s="3"/>
      <c r="XT90" s="3"/>
      <c r="XU90" s="3"/>
      <c r="XV90" s="3"/>
      <c r="XW90" s="3"/>
      <c r="XX90" s="3"/>
      <c r="XY90" s="3"/>
      <c r="XZ90" s="3"/>
      <c r="YA90" s="3"/>
      <c r="YB90" s="3"/>
      <c r="YC90" s="3"/>
      <c r="YD90" s="3"/>
      <c r="YE90" s="3"/>
      <c r="YF90" s="3"/>
      <c r="YG90" s="3"/>
      <c r="YH90" s="3"/>
      <c r="YI90" s="3"/>
      <c r="YJ90" s="3"/>
      <c r="YK90" s="3"/>
      <c r="YL90" s="3"/>
      <c r="YM90" s="3"/>
      <c r="YN90" s="3"/>
      <c r="YO90" s="3"/>
      <c r="YP90" s="3"/>
      <c r="YQ90" s="3"/>
      <c r="YR90" s="3"/>
      <c r="YS90" s="3"/>
      <c r="YT90" s="3"/>
      <c r="YU90" s="3"/>
      <c r="YV90" s="3"/>
      <c r="YW90" s="3"/>
      <c r="YX90" s="3"/>
      <c r="YY90" s="3"/>
      <c r="YZ90" s="3"/>
      <c r="ZA90" s="3"/>
      <c r="ZB90" s="3"/>
      <c r="ZC90" s="3"/>
      <c r="ZD90" s="3"/>
      <c r="ZE90" s="3"/>
      <c r="ZF90" s="3"/>
      <c r="ZG90" s="3"/>
      <c r="ZH90" s="3"/>
      <c r="ZI90" s="3"/>
      <c r="ZJ90" s="3"/>
      <c r="ZK90" s="3"/>
      <c r="ZL90" s="3"/>
      <c r="ZM90" s="3"/>
      <c r="ZN90" s="3"/>
      <c r="ZO90" s="3"/>
      <c r="ZP90" s="3"/>
      <c r="ZQ90" s="3"/>
      <c r="ZR90" s="3"/>
      <c r="ZS90" s="3"/>
      <c r="ZT90" s="3"/>
      <c r="ZU90" s="3"/>
      <c r="ZV90" s="3"/>
      <c r="ZW90" s="3"/>
      <c r="ZX90" s="3"/>
      <c r="ZY90" s="3"/>
      <c r="ZZ90" s="3"/>
      <c r="AAA90" s="3"/>
      <c r="AAB90" s="3"/>
      <c r="AAC90" s="3"/>
      <c r="AAD90" s="3"/>
      <c r="AAE90" s="3"/>
      <c r="AAF90" s="3"/>
      <c r="AAG90" s="3"/>
      <c r="AAH90" s="3"/>
      <c r="AAI90" s="3"/>
      <c r="AAJ90" s="3"/>
      <c r="AAK90" s="3"/>
      <c r="AAL90" s="3"/>
      <c r="AAM90" s="3"/>
      <c r="AAN90" s="3"/>
      <c r="AAO90" s="3"/>
      <c r="AAP90" s="3"/>
      <c r="AAQ90" s="3"/>
      <c r="AAR90" s="3"/>
      <c r="AAS90" s="3"/>
      <c r="AAT90" s="3"/>
      <c r="AAU90" s="3"/>
      <c r="AAV90" s="3"/>
      <c r="AAW90" s="3"/>
      <c r="AAX90" s="3"/>
      <c r="AAY90" s="3"/>
      <c r="AAZ90" s="3"/>
      <c r="ABA90" s="3"/>
      <c r="ABB90" s="3"/>
      <c r="ABC90" s="3"/>
      <c r="ABD90" s="3"/>
      <c r="ABE90" s="3"/>
      <c r="ABF90" s="3"/>
      <c r="ABG90" s="3"/>
      <c r="ABH90" s="3"/>
      <c r="ABI90" s="3"/>
      <c r="ABJ90" s="3"/>
      <c r="ABK90" s="3"/>
      <c r="ABL90" s="3"/>
      <c r="ABM90" s="3"/>
      <c r="ABN90" s="3"/>
      <c r="ABO90" s="3"/>
      <c r="ABP90" s="3"/>
      <c r="ABQ90" s="3"/>
      <c r="ABR90" s="3"/>
      <c r="ABS90" s="3"/>
      <c r="ABT90" s="3"/>
      <c r="ABU90" s="3"/>
      <c r="ABV90" s="3"/>
      <c r="ABW90" s="3"/>
      <c r="ABX90" s="3"/>
      <c r="ABY90" s="3"/>
      <c r="ABZ90" s="3"/>
      <c r="ACA90" s="3"/>
      <c r="ACB90" s="3"/>
      <c r="ACC90" s="3"/>
      <c r="ACD90" s="3"/>
      <c r="ACE90" s="3"/>
      <c r="ACF90" s="3"/>
      <c r="ACG90" s="3"/>
      <c r="ACH90" s="3"/>
      <c r="ACI90" s="3"/>
      <c r="ACJ90" s="3"/>
      <c r="ACK90" s="3"/>
      <c r="ACL90" s="3"/>
      <c r="ACM90" s="3"/>
      <c r="ACN90" s="3"/>
      <c r="ACO90" s="3"/>
      <c r="ACP90" s="3"/>
      <c r="ACQ90" s="3"/>
      <c r="ACR90" s="3"/>
      <c r="ACS90" s="3"/>
      <c r="ACT90" s="3"/>
      <c r="ACU90" s="3"/>
      <c r="ACV90" s="3"/>
      <c r="ACW90" s="3"/>
      <c r="ACX90" s="3"/>
      <c r="ACY90" s="3"/>
      <c r="ACZ90" s="3"/>
      <c r="ADA90" s="3"/>
      <c r="ADB90" s="3"/>
      <c r="ADC90" s="3"/>
      <c r="ADD90" s="3"/>
      <c r="ADE90" s="3"/>
      <c r="ADF90" s="3"/>
      <c r="ADG90" s="3"/>
      <c r="ADH90" s="3"/>
      <c r="ADI90" s="3"/>
      <c r="ADJ90" s="3"/>
      <c r="ADK90" s="3"/>
      <c r="ADL90" s="3"/>
      <c r="ADM90" s="3"/>
      <c r="ADN90" s="3"/>
      <c r="ADO90" s="3"/>
      <c r="ADP90" s="3"/>
      <c r="ADQ90" s="3"/>
      <c r="ADR90" s="3"/>
      <c r="ADS90" s="3"/>
      <c r="ADT90" s="3"/>
      <c r="ADU90" s="3"/>
      <c r="ADV90" s="3"/>
      <c r="ADW90" s="3"/>
      <c r="ADX90" s="3"/>
      <c r="ADY90" s="3"/>
      <c r="ADZ90" s="3"/>
      <c r="AEA90" s="3"/>
      <c r="AEB90" s="3"/>
      <c r="AEC90" s="3"/>
      <c r="AED90" s="3"/>
      <c r="AEE90" s="3"/>
      <c r="AEF90" s="3"/>
      <c r="AEG90" s="3"/>
      <c r="AEH90" s="3"/>
      <c r="AEI90" s="3"/>
      <c r="AEJ90" s="3"/>
      <c r="AEK90" s="3"/>
      <c r="AEL90" s="3"/>
      <c r="AEM90" s="3"/>
      <c r="AEN90" s="3"/>
      <c r="AEO90" s="3"/>
      <c r="AEP90" s="3"/>
      <c r="AEQ90" s="3"/>
      <c r="AER90" s="3"/>
      <c r="AES90" s="3"/>
      <c r="AET90" s="3"/>
      <c r="AEU90" s="3"/>
      <c r="AEV90" s="3"/>
      <c r="AEW90" s="3"/>
      <c r="AEX90" s="3"/>
      <c r="AEY90" s="3"/>
      <c r="AEZ90" s="3"/>
      <c r="AFA90" s="3"/>
      <c r="AFB90" s="3"/>
      <c r="AFC90" s="3"/>
      <c r="AFD90" s="3"/>
      <c r="AFE90" s="3"/>
      <c r="AFF90" s="3"/>
      <c r="AFG90" s="3"/>
      <c r="AFH90" s="3"/>
      <c r="AFI90" s="3"/>
      <c r="AFJ90" s="3"/>
      <c r="AFK90" s="3"/>
      <c r="AFL90" s="3"/>
      <c r="AFM90" s="3"/>
      <c r="AFN90" s="3"/>
      <c r="AFO90" s="3"/>
      <c r="AFP90" s="3"/>
      <c r="AFQ90" s="3"/>
      <c r="AFR90" s="3"/>
      <c r="AFS90" s="3"/>
      <c r="AFT90" s="3"/>
      <c r="AFU90" s="3"/>
      <c r="AFV90" s="3"/>
      <c r="AFW90" s="3"/>
      <c r="AFX90" s="3"/>
      <c r="AFY90" s="3"/>
      <c r="AFZ90" s="3"/>
      <c r="AGA90" s="3"/>
      <c r="AGB90" s="3"/>
      <c r="AGC90" s="3"/>
      <c r="AGD90" s="3"/>
      <c r="AGE90" s="3"/>
      <c r="AGF90" s="3"/>
      <c r="AGG90" s="3"/>
      <c r="AGH90" s="3"/>
      <c r="AGI90" s="3"/>
      <c r="AGJ90" s="3"/>
      <c r="AGK90" s="3"/>
      <c r="AGL90" s="3"/>
      <c r="AGM90" s="3"/>
      <c r="AGN90" s="3"/>
      <c r="AGO90" s="3"/>
      <c r="AGP90" s="3"/>
      <c r="AGQ90" s="3"/>
      <c r="AGR90" s="3"/>
      <c r="AGS90" s="3"/>
      <c r="AGT90" s="3"/>
      <c r="AGU90" s="3"/>
      <c r="AGV90" s="3"/>
      <c r="AGW90" s="3"/>
      <c r="AGX90" s="3"/>
      <c r="AGY90" s="3"/>
      <c r="AGZ90" s="3"/>
      <c r="AHA90" s="3"/>
      <c r="AHB90" s="3"/>
      <c r="AHC90" s="3"/>
      <c r="AHD90" s="3"/>
      <c r="AHE90" s="3"/>
      <c r="AHF90" s="3"/>
      <c r="AHG90" s="3"/>
      <c r="AHH90" s="3"/>
      <c r="AHI90" s="3"/>
      <c r="AHJ90" s="3"/>
      <c r="AHK90" s="3"/>
      <c r="AHL90" s="3"/>
      <c r="AHM90" s="3"/>
      <c r="AHN90" s="3"/>
      <c r="AHO90" s="3"/>
      <c r="AHP90" s="3"/>
      <c r="AHQ90" s="3"/>
      <c r="AHR90" s="3"/>
      <c r="AHS90" s="3"/>
      <c r="AHT90" s="3"/>
      <c r="AHU90" s="3"/>
      <c r="AHV90" s="3"/>
      <c r="AHW90" s="3"/>
      <c r="AHX90" s="3"/>
      <c r="AHY90" s="3"/>
      <c r="AHZ90" s="3"/>
      <c r="AIA90" s="3"/>
      <c r="AIB90" s="3"/>
      <c r="AIC90" s="3"/>
      <c r="AID90" s="3"/>
      <c r="AIE90" s="3"/>
      <c r="AIF90" s="3"/>
      <c r="AIG90" s="3"/>
      <c r="AIH90" s="3"/>
      <c r="AII90" s="3"/>
      <c r="AIJ90" s="3"/>
      <c r="AIK90" s="3"/>
      <c r="AIL90" s="3"/>
      <c r="AIM90" s="3"/>
      <c r="AIN90" s="3"/>
      <c r="AIO90" s="3"/>
      <c r="AIP90" s="3"/>
      <c r="AIQ90" s="3"/>
      <c r="AIR90" s="3"/>
      <c r="AIS90" s="3"/>
      <c r="AIT90" s="3"/>
      <c r="AIU90" s="3"/>
      <c r="AIV90" s="3"/>
      <c r="AIW90" s="3"/>
      <c r="AIX90" s="3"/>
      <c r="AIY90" s="3"/>
      <c r="AIZ90" s="3"/>
      <c r="AJA90" s="3"/>
      <c r="AJB90" s="3"/>
      <c r="AJC90" s="3"/>
      <c r="AJD90" s="3"/>
      <c r="AJE90" s="3"/>
      <c r="AJF90" s="3"/>
      <c r="AJG90" s="3"/>
      <c r="AJH90" s="3"/>
      <c r="AJI90" s="3"/>
      <c r="AJJ90" s="3"/>
      <c r="AJK90" s="3"/>
      <c r="AJL90" s="3"/>
      <c r="AJM90" s="3"/>
      <c r="AJN90" s="3"/>
      <c r="AJO90" s="3"/>
      <c r="AJP90" s="3"/>
      <c r="AJQ90" s="3"/>
      <c r="AJR90" s="3"/>
      <c r="AJS90" s="3"/>
      <c r="AJT90" s="3"/>
      <c r="AJU90" s="3"/>
      <c r="AJV90" s="3"/>
      <c r="AJW90" s="3"/>
      <c r="AJX90" s="3"/>
      <c r="AJY90" s="3"/>
      <c r="AJZ90" s="3"/>
      <c r="AKA90" s="3"/>
      <c r="AKB90" s="3"/>
      <c r="AKC90" s="3"/>
      <c r="AKD90" s="3"/>
      <c r="AKE90" s="3"/>
      <c r="AKF90" s="3"/>
      <c r="AKG90" s="3"/>
      <c r="AKH90" s="3"/>
      <c r="AKI90" s="3"/>
      <c r="AKJ90" s="3"/>
      <c r="AKK90" s="3"/>
      <c r="AKL90" s="3"/>
      <c r="AKM90" s="3"/>
      <c r="AKN90" s="3"/>
      <c r="AKO90" s="3"/>
      <c r="AKP90" s="3"/>
      <c r="AKQ90" s="3"/>
      <c r="AKR90" s="3"/>
      <c r="AKS90" s="3"/>
      <c r="AKT90" s="3"/>
      <c r="AKU90" s="3"/>
      <c r="AKV90" s="3"/>
      <c r="AKW90" s="3"/>
      <c r="AKX90" s="3"/>
      <c r="AKY90" s="3"/>
      <c r="AKZ90" s="3"/>
      <c r="ALA90" s="3"/>
      <c r="ALB90" s="3"/>
      <c r="ALC90" s="3"/>
      <c r="ALD90" s="3"/>
      <c r="ALE90" s="3"/>
      <c r="ALF90" s="3"/>
      <c r="ALG90" s="3"/>
      <c r="ALH90" s="3"/>
      <c r="ALI90" s="3"/>
      <c r="ALJ90" s="3"/>
      <c r="ALK90" s="3"/>
      <c r="ALL90" s="3"/>
      <c r="ALM90" s="3"/>
      <c r="ALN90" s="3"/>
      <c r="ALO90" s="3"/>
      <c r="ALP90" s="3"/>
      <c r="ALQ90" s="3"/>
      <c r="ALR90" s="3"/>
      <c r="ALS90" s="3"/>
      <c r="ALT90" s="3"/>
      <c r="ALU90" s="3"/>
      <c r="ALV90" s="3"/>
      <c r="ALW90" s="3"/>
      <c r="ALX90" s="3"/>
      <c r="ALY90" s="3"/>
      <c r="ALZ90" s="3"/>
      <c r="AMA90" s="3"/>
      <c r="AMB90" s="3"/>
      <c r="AMC90" s="3"/>
      <c r="AMD90" s="3"/>
      <c r="AME90" s="3"/>
      <c r="AMF90" s="3"/>
      <c r="AMG90" s="3"/>
      <c r="AMH90" s="3"/>
      <c r="AMI90" s="3"/>
      <c r="AMJ90" s="3"/>
      <c r="AMK90" s="3"/>
    </row>
    <row r="91" spans="1:1025" ht="76.5" customHeight="1" x14ac:dyDescent="0.25">
      <c r="A91" s="57"/>
      <c r="B91" s="57"/>
      <c r="C91" s="57"/>
      <c r="D91" s="57"/>
      <c r="E91" s="49" t="s">
        <v>101</v>
      </c>
      <c r="F91" s="102" t="s">
        <v>102</v>
      </c>
      <c r="G91" s="19">
        <f t="shared" ref="G91" si="27">H91+I91</f>
        <v>263078</v>
      </c>
      <c r="H91" s="24">
        <v>263078</v>
      </c>
      <c r="I91" s="23">
        <v>0</v>
      </c>
      <c r="J91" s="24">
        <v>0</v>
      </c>
      <c r="K91" s="15"/>
    </row>
    <row r="92" spans="1:1025" ht="30" customHeight="1" x14ac:dyDescent="0.25">
      <c r="A92" s="71">
        <v>3719770</v>
      </c>
      <c r="B92" s="71" t="s">
        <v>75</v>
      </c>
      <c r="C92" s="71" t="s">
        <v>76</v>
      </c>
      <c r="D92" s="72" t="s">
        <v>77</v>
      </c>
      <c r="E92" s="62"/>
      <c r="F92" s="101"/>
      <c r="G92" s="19">
        <f>G93+G98+G99+G100+G101+G94</f>
        <v>2230227</v>
      </c>
      <c r="H92" s="19">
        <f>H93+H98+H99+H100+H101+H94</f>
        <v>1730227</v>
      </c>
      <c r="I92" s="19">
        <f t="shared" ref="I92:J92" si="28">I93+I98+I99+I100+I101+I94</f>
        <v>500000</v>
      </c>
      <c r="J92" s="19">
        <f t="shared" si="28"/>
        <v>500000</v>
      </c>
      <c r="K92" s="29"/>
    </row>
    <row r="93" spans="1:1025" ht="54" customHeight="1" x14ac:dyDescent="0.25">
      <c r="A93" s="4"/>
      <c r="B93" s="4"/>
      <c r="C93" s="4"/>
      <c r="D93" s="4"/>
      <c r="E93" s="49" t="str">
        <f>E17</f>
        <v>Програма розвитку охорони здоров’я   Білозірської сільської територіальної громади на 2021-2025 роки (зі змінами)</v>
      </c>
      <c r="F93" s="102" t="str">
        <f>F17</f>
        <v>рішення сільської ради від 22.12.2020 року № 4-23/VIII, зміни від 22.12.2021 № 25-18/VIII, 30.01.2023 №46-4/VIII, 28.02.2023 № 47-3/VIII</v>
      </c>
      <c r="G93" s="19">
        <f>H93+I93</f>
        <v>78552</v>
      </c>
      <c r="H93" s="50">
        <f>147241-H100</f>
        <v>78552</v>
      </c>
      <c r="I93" s="23">
        <v>0</v>
      </c>
      <c r="J93" s="24">
        <v>0</v>
      </c>
      <c r="K93" s="15"/>
    </row>
    <row r="94" spans="1:1025" ht="129.75" customHeight="1" x14ac:dyDescent="0.25">
      <c r="A94" s="120"/>
      <c r="B94" s="120"/>
      <c r="C94" s="120"/>
      <c r="D94" s="22"/>
      <c r="E94" s="122" t="s">
        <v>154</v>
      </c>
      <c r="F94" s="105" t="s">
        <v>184</v>
      </c>
      <c r="G94" s="19">
        <f>H94+I94</f>
        <v>500000</v>
      </c>
      <c r="H94" s="24">
        <v>0</v>
      </c>
      <c r="I94" s="23">
        <v>500000</v>
      </c>
      <c r="J94" s="24">
        <v>500000</v>
      </c>
      <c r="K94" s="15"/>
    </row>
    <row r="95" spans="1:1025" ht="27.75" customHeight="1" x14ac:dyDescent="0.25">
      <c r="A95" s="155" t="s">
        <v>78</v>
      </c>
      <c r="B95" s="155" t="s">
        <v>11</v>
      </c>
      <c r="C95" s="155" t="s">
        <v>12</v>
      </c>
      <c r="D95" s="155" t="s">
        <v>80</v>
      </c>
      <c r="E95" s="157" t="s">
        <v>81</v>
      </c>
      <c r="F95" s="154" t="s">
        <v>82</v>
      </c>
      <c r="G95" s="155" t="s">
        <v>1</v>
      </c>
      <c r="H95" s="155" t="s">
        <v>10</v>
      </c>
      <c r="I95" s="155" t="s">
        <v>2</v>
      </c>
      <c r="J95" s="155"/>
      <c r="K95" s="15"/>
    </row>
    <row r="96" spans="1:1025" ht="128.25" customHeight="1" x14ac:dyDescent="0.25">
      <c r="A96" s="155"/>
      <c r="B96" s="155"/>
      <c r="C96" s="155"/>
      <c r="D96" s="155"/>
      <c r="E96" s="157"/>
      <c r="F96" s="154"/>
      <c r="G96" s="155"/>
      <c r="H96" s="155"/>
      <c r="I96" s="16" t="s">
        <v>3</v>
      </c>
      <c r="J96" s="130" t="s">
        <v>13</v>
      </c>
      <c r="K96" s="15"/>
    </row>
    <row r="97" spans="1:11" x14ac:dyDescent="0.25">
      <c r="A97" s="130" t="s">
        <v>4</v>
      </c>
      <c r="B97" s="130" t="s">
        <v>5</v>
      </c>
      <c r="C97" s="130" t="s">
        <v>6</v>
      </c>
      <c r="D97" s="130" t="s">
        <v>7</v>
      </c>
      <c r="E97" s="131" t="s">
        <v>8</v>
      </c>
      <c r="F97" s="129" t="s">
        <v>9</v>
      </c>
      <c r="G97" s="130" t="s">
        <v>83</v>
      </c>
      <c r="H97" s="130" t="s">
        <v>84</v>
      </c>
      <c r="I97" s="16" t="s">
        <v>85</v>
      </c>
      <c r="J97" s="17" t="s">
        <v>86</v>
      </c>
      <c r="K97" s="15"/>
    </row>
    <row r="98" spans="1:11" ht="44.25" customHeight="1" x14ac:dyDescent="0.25">
      <c r="A98" s="4"/>
      <c r="B98" s="4"/>
      <c r="C98" s="4"/>
      <c r="D98" s="4"/>
      <c r="E98" s="49" t="s">
        <v>135</v>
      </c>
      <c r="F98" s="102" t="s">
        <v>136</v>
      </c>
      <c r="G98" s="19">
        <f t="shared" ref="G98" si="29">H98+I98</f>
        <v>71562</v>
      </c>
      <c r="H98" s="24">
        <v>71562</v>
      </c>
      <c r="I98" s="23">
        <v>0</v>
      </c>
      <c r="J98" s="24">
        <v>0</v>
      </c>
      <c r="K98" s="15"/>
    </row>
    <row r="99" spans="1:11" ht="45.75" customHeight="1" x14ac:dyDescent="0.25">
      <c r="A99" s="4"/>
      <c r="B99" s="4"/>
      <c r="C99" s="4"/>
      <c r="D99" s="4"/>
      <c r="E99" s="49" t="str">
        <f>E68</f>
        <v>Програма  «Забезпечення пожежної безпеки у Білозірській ТГ на 2021-2025 роки» (зі змінами)</v>
      </c>
      <c r="F99" s="107" t="str">
        <f>F68</f>
        <v>рішення сільської ради від 29.01.2024 року № 65-3/VIII</v>
      </c>
      <c r="G99" s="19">
        <f t="shared" ref="G99" si="30">H99+I99</f>
        <v>1363124</v>
      </c>
      <c r="H99" s="24">
        <v>1363124</v>
      </c>
      <c r="I99" s="23">
        <v>0</v>
      </c>
      <c r="J99" s="24">
        <v>0</v>
      </c>
      <c r="K99" s="15"/>
    </row>
    <row r="100" spans="1:11" ht="36" customHeight="1" x14ac:dyDescent="0.25">
      <c r="A100" s="4"/>
      <c r="B100" s="4"/>
      <c r="C100" s="4"/>
      <c r="D100" s="4"/>
      <c r="E100" s="49" t="s">
        <v>109</v>
      </c>
      <c r="F100" s="102" t="s">
        <v>110</v>
      </c>
      <c r="G100" s="19">
        <f>H100+I100</f>
        <v>68689</v>
      </c>
      <c r="H100" s="50">
        <v>68689</v>
      </c>
      <c r="I100" s="23">
        <v>0</v>
      </c>
      <c r="J100" s="24">
        <v>0</v>
      </c>
      <c r="K100" s="15"/>
    </row>
    <row r="101" spans="1:11" ht="77.25" customHeight="1" x14ac:dyDescent="0.25">
      <c r="A101" s="57"/>
      <c r="B101" s="57"/>
      <c r="C101" s="57"/>
      <c r="D101" s="57"/>
      <c r="E101" s="121" t="s">
        <v>155</v>
      </c>
      <c r="F101" s="109" t="s">
        <v>180</v>
      </c>
      <c r="G101" s="19">
        <f>H101+I101</f>
        <v>148300</v>
      </c>
      <c r="H101" s="50">
        <v>148300</v>
      </c>
      <c r="I101" s="23">
        <v>0</v>
      </c>
      <c r="J101" s="24">
        <v>0</v>
      </c>
      <c r="K101" s="15"/>
    </row>
    <row r="102" spans="1:11" s="3" customFormat="1" ht="51" x14ac:dyDescent="0.2">
      <c r="A102" s="82">
        <v>3719800</v>
      </c>
      <c r="B102" s="82">
        <v>9800</v>
      </c>
      <c r="C102" s="85" t="s">
        <v>76</v>
      </c>
      <c r="D102" s="83" t="s">
        <v>162</v>
      </c>
      <c r="E102" s="83"/>
      <c r="F102" s="110"/>
      <c r="G102" s="70">
        <f>SUM(G103:G109)</f>
        <v>969301</v>
      </c>
      <c r="H102" s="70">
        <f>SUM(H103:H109)</f>
        <v>469301</v>
      </c>
      <c r="I102" s="70">
        <f>SUM(I103:I109)</f>
        <v>500000</v>
      </c>
      <c r="J102" s="70">
        <f>SUM(J103:J109)</f>
        <v>500000</v>
      </c>
      <c r="K102" s="15"/>
    </row>
    <row r="103" spans="1:11" s="3" customFormat="1" ht="51" x14ac:dyDescent="0.2">
      <c r="A103" s="82"/>
      <c r="B103" s="82"/>
      <c r="C103" s="85"/>
      <c r="D103" s="83"/>
      <c r="E103" s="83" t="s">
        <v>176</v>
      </c>
      <c r="F103" s="110" t="s">
        <v>182</v>
      </c>
      <c r="G103" s="88">
        <f t="shared" ref="G103" si="31">H103+I103</f>
        <v>500000</v>
      </c>
      <c r="H103" s="70">
        <v>0</v>
      </c>
      <c r="I103" s="90">
        <v>500000</v>
      </c>
      <c r="J103" s="90">
        <f>I103</f>
        <v>500000</v>
      </c>
      <c r="K103" s="15"/>
    </row>
    <row r="104" spans="1:11" s="3" customFormat="1" ht="76.5" x14ac:dyDescent="0.2">
      <c r="A104" s="82"/>
      <c r="B104" s="82"/>
      <c r="C104" s="85"/>
      <c r="D104" s="83"/>
      <c r="E104" s="150" t="s">
        <v>210</v>
      </c>
      <c r="F104" s="151" t="s">
        <v>209</v>
      </c>
      <c r="G104" s="88">
        <f t="shared" ref="G104" si="32">H104+I104</f>
        <v>30000</v>
      </c>
      <c r="H104" s="70">
        <v>30000</v>
      </c>
      <c r="I104" s="90">
        <v>0</v>
      </c>
      <c r="J104" s="90">
        <f>I104</f>
        <v>0</v>
      </c>
      <c r="K104" s="15"/>
    </row>
    <row r="105" spans="1:11" s="3" customFormat="1" ht="32.25" customHeight="1" x14ac:dyDescent="0.2">
      <c r="A105" s="82"/>
      <c r="B105" s="82"/>
      <c r="C105" s="85"/>
      <c r="D105" s="83"/>
      <c r="E105" s="148" t="s">
        <v>134</v>
      </c>
      <c r="F105" s="149" t="s">
        <v>206</v>
      </c>
      <c r="G105" s="88">
        <f>H105+I105</f>
        <v>80000</v>
      </c>
      <c r="H105" s="70">
        <v>80000</v>
      </c>
      <c r="I105" s="90">
        <v>0</v>
      </c>
      <c r="J105" s="90">
        <f>I105</f>
        <v>0</v>
      </c>
      <c r="K105" s="15"/>
    </row>
    <row r="106" spans="1:11" s="3" customFormat="1" ht="38.25" x14ac:dyDescent="0.2">
      <c r="A106" s="82"/>
      <c r="B106" s="82"/>
      <c r="C106" s="85"/>
      <c r="D106" s="83"/>
      <c r="E106" s="83" t="s">
        <v>207</v>
      </c>
      <c r="F106" s="110" t="s">
        <v>208</v>
      </c>
      <c r="G106" s="88">
        <f>H106+I106</f>
        <v>200000</v>
      </c>
      <c r="H106" s="70">
        <v>200000</v>
      </c>
      <c r="I106" s="90">
        <v>0</v>
      </c>
      <c r="J106" s="90">
        <f>I106</f>
        <v>0</v>
      </c>
      <c r="K106" s="15"/>
    </row>
    <row r="107" spans="1:11" s="3" customFormat="1" ht="25.5" x14ac:dyDescent="0.2">
      <c r="A107" s="82"/>
      <c r="B107" s="82"/>
      <c r="C107" s="85"/>
      <c r="D107" s="83"/>
      <c r="E107" s="83" t="s">
        <v>172</v>
      </c>
      <c r="F107" s="110" t="s">
        <v>183</v>
      </c>
      <c r="G107" s="88">
        <f t="shared" ref="G107:G108" si="33">H107+I107</f>
        <v>50000</v>
      </c>
      <c r="H107" s="70">
        <v>50000</v>
      </c>
      <c r="I107" s="90">
        <v>0</v>
      </c>
      <c r="J107" s="89">
        <v>0</v>
      </c>
      <c r="K107" s="15"/>
    </row>
    <row r="108" spans="1:11" s="3" customFormat="1" ht="51" x14ac:dyDescent="0.2">
      <c r="A108" s="82"/>
      <c r="B108" s="82"/>
      <c r="C108" s="85"/>
      <c r="D108" s="83"/>
      <c r="E108" s="83" t="s">
        <v>203</v>
      </c>
      <c r="F108" s="110" t="s">
        <v>202</v>
      </c>
      <c r="G108" s="88">
        <f t="shared" si="33"/>
        <v>29301</v>
      </c>
      <c r="H108" s="70">
        <v>29301</v>
      </c>
      <c r="I108" s="90">
        <v>0</v>
      </c>
      <c r="J108" s="89">
        <v>0</v>
      </c>
      <c r="K108" s="15"/>
    </row>
    <row r="109" spans="1:11" s="92" customFormat="1" ht="44.25" customHeight="1" x14ac:dyDescent="0.2">
      <c r="A109" s="86"/>
      <c r="B109" s="86"/>
      <c r="C109" s="85"/>
      <c r="D109" s="87"/>
      <c r="E109" s="87" t="s">
        <v>163</v>
      </c>
      <c r="F109" s="111" t="s">
        <v>181</v>
      </c>
      <c r="G109" s="88">
        <f t="shared" ref="G109" si="34">H109+I109</f>
        <v>80000</v>
      </c>
      <c r="H109" s="89">
        <v>80000</v>
      </c>
      <c r="I109" s="90">
        <v>0</v>
      </c>
      <c r="J109" s="89">
        <v>0</v>
      </c>
      <c r="K109" s="91"/>
    </row>
    <row r="110" spans="1:11" x14ac:dyDescent="0.25">
      <c r="A110" s="4" t="s">
        <v>111</v>
      </c>
      <c r="B110" s="4" t="s">
        <v>111</v>
      </c>
      <c r="C110" s="4" t="s">
        <v>111</v>
      </c>
      <c r="D110" s="18" t="s">
        <v>79</v>
      </c>
      <c r="E110" s="62" t="s">
        <v>111</v>
      </c>
      <c r="F110" s="112" t="s">
        <v>111</v>
      </c>
      <c r="G110" s="19">
        <f>G87+G12+G74</f>
        <v>18761900.000000004</v>
      </c>
      <c r="H110" s="19">
        <f>H87+H12+H74</f>
        <v>13860215</v>
      </c>
      <c r="I110" s="19">
        <f>I87+I12+I74</f>
        <v>4901685</v>
      </c>
      <c r="J110" s="19">
        <f>J87+J12+J74</f>
        <v>4889385</v>
      </c>
      <c r="K110" s="29">
        <f>I110-J110</f>
        <v>12300</v>
      </c>
    </row>
    <row r="111" spans="1:11" s="14" customFormat="1" x14ac:dyDescent="0.25">
      <c r="A111" s="30"/>
      <c r="B111" s="30"/>
      <c r="C111" s="30"/>
      <c r="D111" s="30"/>
      <c r="E111" s="67"/>
      <c r="F111" s="113"/>
      <c r="G111" s="55"/>
      <c r="H111" s="55"/>
      <c r="I111" s="55"/>
      <c r="J111" s="55"/>
    </row>
    <row r="112" spans="1:11" s="14" customFormat="1" x14ac:dyDescent="0.25">
      <c r="A112" s="30"/>
      <c r="B112" s="30"/>
      <c r="C112" s="30"/>
      <c r="D112" s="30"/>
      <c r="E112" s="67"/>
      <c r="F112" s="113"/>
      <c r="G112" s="30"/>
      <c r="H112" s="30"/>
      <c r="I112" s="30"/>
      <c r="J112" s="30"/>
      <c r="K112" s="30"/>
    </row>
    <row r="113" spans="4:10" s="31" customFormat="1" ht="30.75" customHeight="1" x14ac:dyDescent="0.3">
      <c r="D113" s="31" t="s">
        <v>191</v>
      </c>
      <c r="E113" s="68"/>
      <c r="F113" s="114"/>
      <c r="G113" s="31" t="s">
        <v>192</v>
      </c>
    </row>
    <row r="116" spans="4:10" x14ac:dyDescent="0.25">
      <c r="G116" s="95"/>
    </row>
    <row r="119" spans="4:10" x14ac:dyDescent="0.25">
      <c r="G119" s="152"/>
      <c r="H119" s="152"/>
      <c r="I119" s="153"/>
      <c r="J119" s="152"/>
    </row>
    <row r="120" spans="4:10" x14ac:dyDescent="0.25">
      <c r="G120" s="95"/>
      <c r="H120" s="95"/>
      <c r="I120" s="95"/>
      <c r="J120" s="95"/>
    </row>
  </sheetData>
  <mergeCells count="70">
    <mergeCell ref="A95:A96"/>
    <mergeCell ref="B95:B96"/>
    <mergeCell ref="C95:C96"/>
    <mergeCell ref="D95:D96"/>
    <mergeCell ref="E95:E96"/>
    <mergeCell ref="F95:F96"/>
    <mergeCell ref="G95:G96"/>
    <mergeCell ref="H95:H96"/>
    <mergeCell ref="I95:J95"/>
    <mergeCell ref="F60:F61"/>
    <mergeCell ref="G60:G61"/>
    <mergeCell ref="H60:H61"/>
    <mergeCell ref="I60:J60"/>
    <mergeCell ref="F79:F80"/>
    <mergeCell ref="G79:G80"/>
    <mergeCell ref="H79:H80"/>
    <mergeCell ref="I79:J79"/>
    <mergeCell ref="A79:A80"/>
    <mergeCell ref="B79:B80"/>
    <mergeCell ref="C79:C80"/>
    <mergeCell ref="D79:D80"/>
    <mergeCell ref="E79:E80"/>
    <mergeCell ref="I45:J45"/>
    <mergeCell ref="A60:A61"/>
    <mergeCell ref="B60:B61"/>
    <mergeCell ref="C60:C61"/>
    <mergeCell ref="D60:D61"/>
    <mergeCell ref="E60:E61"/>
    <mergeCell ref="G33:G34"/>
    <mergeCell ref="H33:H34"/>
    <mergeCell ref="F45:F46"/>
    <mergeCell ref="G45:G46"/>
    <mergeCell ref="H45:H46"/>
    <mergeCell ref="A45:A46"/>
    <mergeCell ref="B45:B46"/>
    <mergeCell ref="C45:C46"/>
    <mergeCell ref="D45:D46"/>
    <mergeCell ref="E45:E46"/>
    <mergeCell ref="F22:F23"/>
    <mergeCell ref="G22:G23"/>
    <mergeCell ref="H22:H23"/>
    <mergeCell ref="I22:J22"/>
    <mergeCell ref="A33:A34"/>
    <mergeCell ref="B33:B34"/>
    <mergeCell ref="C33:C34"/>
    <mergeCell ref="A22:A23"/>
    <mergeCell ref="B22:B23"/>
    <mergeCell ref="C22:C23"/>
    <mergeCell ref="D22:D23"/>
    <mergeCell ref="E22:E23"/>
    <mergeCell ref="I33:J33"/>
    <mergeCell ref="D33:D34"/>
    <mergeCell ref="E33:E34"/>
    <mergeCell ref="F33:F34"/>
    <mergeCell ref="I1:J1"/>
    <mergeCell ref="F2:J2"/>
    <mergeCell ref="F3:J3"/>
    <mergeCell ref="B5:K5"/>
    <mergeCell ref="B7:E7"/>
    <mergeCell ref="G4:J4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B8:E8"/>
  </mergeCells>
  <pageMargins left="0.7" right="0.7" top="0.75" bottom="0.75" header="0.51180555555555496" footer="0.51180555555555496"/>
  <pageSetup paperSize="9" scale="60" firstPageNumber="0" orientation="landscape" r:id="rId1"/>
  <rowBreaks count="6" manualBreakCount="6">
    <brk id="21" max="9" man="1"/>
    <brk id="32" max="9" man="1"/>
    <brk id="44" max="9" man="1"/>
    <brk id="59" max="9" man="1"/>
    <brk id="78" max="9" man="1"/>
    <brk id="9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6</vt:lpstr>
      <vt:lpstr>'додаток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2024-06-27T14:13:29Z</cp:lastPrinted>
  <dcterms:created xsi:type="dcterms:W3CDTF">2006-09-16T00:00:00Z</dcterms:created>
  <dcterms:modified xsi:type="dcterms:W3CDTF">2024-06-27T14:13:31Z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