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_DOC\БЮДЖЕТ\РІШЕННЯ  сесій по бюджету\8 скликання Рішення\2026\02-Rish-99_25032026\"/>
    </mc:Choice>
  </mc:AlternateContent>
  <xr:revisionPtr revIDLastSave="0" documentId="13_ncr:1_{0ED6A72D-9A0A-45F5-9150-7ECCDA942FE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3" i="1" l="1"/>
  <c r="D22" i="1"/>
  <c r="F22" i="1"/>
  <c r="F32" i="1" s="1"/>
  <c r="E20" i="1"/>
  <c r="D23" i="1"/>
  <c r="C23" i="1" s="1"/>
  <c r="E23" i="1"/>
  <c r="C24" i="1"/>
  <c r="F24" i="1"/>
  <c r="C25" i="1"/>
  <c r="F25" i="1"/>
  <c r="E22" i="1"/>
  <c r="C21" i="1"/>
  <c r="F20" i="1" l="1"/>
  <c r="F23" i="1"/>
  <c r="I26" i="1"/>
  <c r="I35" i="1" l="1"/>
  <c r="C22" i="1" l="1"/>
  <c r="C20" i="1" s="1"/>
  <c r="C34" i="1" l="1"/>
  <c r="C35" i="1"/>
  <c r="E35" i="1"/>
  <c r="F35" i="1"/>
  <c r="D35" i="1"/>
  <c r="D33" i="1"/>
  <c r="D30" i="1" s="1"/>
  <c r="B35" i="1"/>
  <c r="D32" i="1" l="1"/>
  <c r="B34" i="1" l="1"/>
  <c r="E34" i="1" l="1"/>
  <c r="D20" i="1"/>
  <c r="D15" i="1" s="1"/>
  <c r="D26" i="1" s="1"/>
  <c r="A36" i="1"/>
  <c r="E32" i="1"/>
  <c r="E31" i="1"/>
  <c r="D31" i="1"/>
  <c r="F31" i="1"/>
  <c r="C31" i="1" l="1"/>
  <c r="C32" i="1"/>
  <c r="E15" i="1"/>
  <c r="D29" i="1"/>
  <c r="D34" i="1"/>
  <c r="F34" i="1" l="1"/>
  <c r="F15" i="1"/>
  <c r="F26" i="1" s="1"/>
  <c r="E30" i="1"/>
  <c r="E33" i="1"/>
  <c r="E26" i="1"/>
  <c r="E29" i="1"/>
  <c r="F33" i="1" l="1"/>
  <c r="F30" i="1" s="1"/>
  <c r="C33" i="1"/>
  <c r="E36" i="1"/>
  <c r="G26" i="1"/>
  <c r="C15" i="1"/>
  <c r="C29" i="1" s="1"/>
  <c r="C36" i="1" s="1"/>
  <c r="D36" i="1"/>
  <c r="F29" i="1"/>
  <c r="C26" i="1"/>
  <c r="F36" i="1"/>
  <c r="G36" i="1" l="1"/>
  <c r="C30" i="1"/>
</calcChain>
</file>

<file path=xl/sharedStrings.xml><?xml version="1.0" encoding="utf-8"?>
<sst xmlns="http://schemas.openxmlformats.org/spreadsheetml/2006/main" count="39" uniqueCount="33">
  <si>
    <t>Додаток 2</t>
  </si>
  <si>
    <t>(код бюджету)</t>
  </si>
  <si>
    <t>(грн.)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</si>
  <si>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</si>
  <si>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</si>
  <si>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</si>
  <si>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</si>
  <si>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</si>
  <si>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усого</t>
  </si>
  <si>
    <t>в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</si>
  <si>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</si>
  <si>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</si>
  <si>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</si>
  <si>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</si>
  <si>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</si>
  <si>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</si>
  <si>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</si>
  <si>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</si>
  <si>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Х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</si>
  <si>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</si>
  <si>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</si>
  <si>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</si>
  <si>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готівкових коштів</t>
  </si>
  <si>
    <t xml:space="preserve">в т.ч. за рахунок коштів  бюджету громади </t>
  </si>
  <si>
    <t>Тетяна ДІБРОВА</t>
  </si>
  <si>
    <t>Секретар сільської ради</t>
  </si>
  <si>
    <t>в. т.ч. 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</si>
  <si>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 xml:space="preserve"> </t>
  </si>
  <si>
    <t xml:space="preserve"> рішення Білозірської сільської  ради  "Про бюджет Білозірської сільської </t>
  </si>
  <si>
    <t xml:space="preserve"> територіальної громади на 2026 рік" (2350100000)  від 22.12.2025 № 96-26/VIII</t>
  </si>
  <si>
    <t>ФІНАНСУВАННЯ</t>
  </si>
  <si>
    <t xml:space="preserve"> бюджету  Білозірської сільської  територіальної громади на 2026 рік</t>
  </si>
  <si>
    <t>(в редакції рішення сесії  від 25.03.2026 р.№ 99-3/VIII)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</si>
</sst>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3" borderId="12" xfId="1" applyFont="1" applyFill="1" applyBorder="1" applyAlignment="1">
      <alignment vertical="center"/>
    </xf>
    <xf numFmtId="0" fontId="2" fillId="3" borderId="12" xfId="1" applyFont="1" applyFill="1" applyBorder="1" applyAlignment="1">
      <alignment vertical="center" wrapText="1"/>
    </xf>
    <xf numFmtId="164" fontId="2" fillId="3" borderId="12" xfId="1" applyNumberFormat="1" applyFont="1" applyFill="1" applyBorder="1" applyAlignment="1">
      <alignment vertical="center"/>
    </xf>
    <xf numFmtId="0" fontId="3" fillId="3" borderId="12" xfId="1" applyFont="1" applyFill="1" applyBorder="1" applyAlignment="1">
      <alignment vertical="center"/>
    </xf>
    <xf numFmtId="0" fontId="3" fillId="3" borderId="12" xfId="1" applyFont="1" applyFill="1" applyBorder="1" applyAlignment="1">
      <alignment vertical="center" wrapText="1"/>
    </xf>
    <xf numFmtId="164" fontId="3" fillId="3" borderId="12" xfId="1" applyNumberFormat="1" applyFont="1" applyFill="1" applyBorder="1" applyAlignment="1">
      <alignment vertical="center"/>
    </xf>
    <xf numFmtId="0" fontId="3" fillId="2" borderId="12" xfId="1" applyFont="1" applyFill="1" applyBorder="1" applyAlignment="1">
      <alignment vertical="center"/>
    </xf>
    <xf numFmtId="0" fontId="3" fillId="2" borderId="12" xfId="1" applyFont="1" applyFill="1" applyBorder="1" applyAlignment="1">
      <alignment vertical="center" wrapText="1"/>
    </xf>
    <xf numFmtId="164" fontId="3" fillId="2" borderId="12" xfId="1" applyNumberFormat="1" applyFont="1" applyFill="1" applyBorder="1" applyAlignment="1">
      <alignment vertical="center"/>
    </xf>
    <xf numFmtId="0" fontId="5" fillId="2" borderId="12" xfId="1" applyFont="1" applyFill="1" applyBorder="1" applyAlignment="1">
      <alignment vertical="center"/>
    </xf>
    <xf numFmtId="0" fontId="5" fillId="2" borderId="12" xfId="1" applyFont="1" applyFill="1" applyBorder="1" applyAlignment="1">
      <alignment vertical="center" wrapText="1"/>
    </xf>
    <xf numFmtId="164" fontId="5" fillId="3" borderId="12" xfId="1" applyNumberFormat="1" applyFont="1" applyFill="1" applyBorder="1" applyAlignment="1">
      <alignment vertical="center"/>
    </xf>
    <xf numFmtId="0" fontId="4" fillId="2" borderId="12" xfId="1" applyFont="1" applyFill="1" applyBorder="1" applyAlignment="1">
      <alignment vertical="center" wrapText="1"/>
    </xf>
    <xf numFmtId="0" fontId="2" fillId="3" borderId="0" xfId="1" applyFont="1" applyFill="1" applyAlignment="1">
      <alignment vertical="center"/>
    </xf>
    <xf numFmtId="0" fontId="2" fillId="3" borderId="0" xfId="1" applyFont="1" applyFill="1" applyAlignment="1">
      <alignment wrapText="1"/>
    </xf>
    <xf numFmtId="164" fontId="2" fillId="3" borderId="0" xfId="1" applyNumberFormat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4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right" vertical="center"/>
    </xf>
    <xf numFmtId="164" fontId="6" fillId="2" borderId="12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4" fillId="2" borderId="12" xfId="1" applyFont="1" applyFill="1" applyBorder="1" applyAlignment="1">
      <alignment horizontal="left" vertical="center" wrapText="1"/>
    </xf>
    <xf numFmtId="0" fontId="4" fillId="2" borderId="12" xfId="1" applyFont="1" applyFill="1" applyBorder="1" applyAlignment="1">
      <alignment horizontal="left" vertical="center"/>
    </xf>
    <xf numFmtId="164" fontId="4" fillId="3" borderId="12" xfId="1" applyNumberFormat="1" applyFont="1" applyFill="1" applyBorder="1" applyAlignment="1">
      <alignment horizontal="left" vertical="center"/>
    </xf>
    <xf numFmtId="0" fontId="4" fillId="2" borderId="12" xfId="1" applyFont="1" applyFill="1" applyBorder="1" applyAlignment="1">
      <alignment vertical="center"/>
    </xf>
    <xf numFmtId="164" fontId="4" fillId="3" borderId="12" xfId="1" applyNumberFormat="1" applyFont="1" applyFill="1" applyBorder="1" applyAlignment="1">
      <alignment vertical="center"/>
    </xf>
    <xf numFmtId="0" fontId="2" fillId="3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wrapText="1"/>
    </xf>
    <xf numFmtId="164" fontId="4" fillId="3" borderId="12" xfId="1" applyNumberFormat="1" applyFont="1" applyFill="1" applyBorder="1" applyAlignment="1">
      <alignment horizontal="center" vertical="center"/>
    </xf>
    <xf numFmtId="164" fontId="4" fillId="3" borderId="13" xfId="1" applyNumberFormat="1" applyFont="1" applyFill="1" applyBorder="1" applyAlignment="1">
      <alignment horizontal="center" vertical="center"/>
    </xf>
    <xf numFmtId="164" fontId="3" fillId="3" borderId="12" xfId="1" applyNumberFormat="1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3" fillId="0" borderId="0" xfId="0" applyFont="1"/>
    <xf numFmtId="0" fontId="8" fillId="0" borderId="0" xfId="0" applyFont="1" applyAlignment="1">
      <alignment horizontal="right" vertical="top" wrapText="1"/>
    </xf>
    <xf numFmtId="0" fontId="3" fillId="2" borderId="0" xfId="1" applyFont="1" applyFill="1"/>
    <xf numFmtId="0" fontId="2" fillId="2" borderId="0" xfId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2" fillId="2" borderId="0" xfId="1" applyFont="1" applyFill="1"/>
    <xf numFmtId="164" fontId="3" fillId="2" borderId="0" xfId="1" applyNumberFormat="1" applyFont="1" applyFill="1"/>
    <xf numFmtId="0" fontId="4" fillId="2" borderId="0" xfId="1" applyFont="1" applyFill="1" applyAlignment="1">
      <alignment horizontal="left"/>
    </xf>
    <xf numFmtId="164" fontId="2" fillId="2" borderId="0" xfId="1" applyNumberFormat="1" applyFont="1" applyFill="1"/>
    <xf numFmtId="164" fontId="4" fillId="2" borderId="12" xfId="1" applyNumberFormat="1" applyFont="1" applyFill="1" applyBorder="1" applyAlignment="1">
      <alignment vertical="center"/>
    </xf>
    <xf numFmtId="0" fontId="4" fillId="2" borderId="0" xfId="1" applyFont="1" applyFill="1"/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2" fillId="2" borderId="12" xfId="1" applyFont="1" applyFill="1" applyBorder="1" applyAlignment="1">
      <alignment horizontal="left" vertical="center" wrapText="1"/>
    </xf>
    <xf numFmtId="0" fontId="2" fillId="3" borderId="12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right" vertical="center" wrapText="1"/>
    </xf>
    <xf numFmtId="0" fontId="10" fillId="2" borderId="0" xfId="1" applyFont="1" applyFill="1" applyAlignment="1">
      <alignment horizontal="center" vertical="center" wrapText="1"/>
    </xf>
  </cellXfs>
  <cellStyles count="2">
    <cellStyle name="Звичайний" xfId="0" builtinId="0"/>
    <cellStyle name="Текст пояснення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view="pageBreakPreview" zoomScale="90" zoomScaleNormal="100" zoomScalePageLayoutView="90" workbookViewId="0">
      <selection activeCell="O22" sqref="O22"/>
    </sheetView>
  </sheetViews>
  <sheetFormatPr defaultRowHeight="15.75" x14ac:dyDescent="0.25"/>
  <cols>
    <col min="1" max="1" width="13.42578125" style="32" customWidth="1"/>
    <col min="2" max="2" width="46.42578125" style="32" customWidth="1"/>
    <col min="3" max="3" width="17.85546875" style="32" customWidth="1"/>
    <col min="4" max="4" width="15.5703125" style="32" customWidth="1"/>
    <col min="5" max="5" width="18.7109375" style="32" customWidth="1"/>
    <col min="6" max="6" width="19.28515625" style="32" customWidth="1"/>
    <col min="7" max="7" width="12.5703125" style="32" customWidth="1"/>
    <col min="8" max="8" width="17.85546875" style="32" customWidth="1"/>
    <col min="9" max="1025" width="8.5703125" style="32" customWidth="1"/>
    <col min="1026" max="16384" width="9.140625" style="32"/>
  </cols>
  <sheetData>
    <row r="1" spans="1:9" x14ac:dyDescent="0.25">
      <c r="F1" s="33" t="s">
        <v>0</v>
      </c>
    </row>
    <row r="2" spans="1:9" s="36" customFormat="1" ht="21" customHeight="1" x14ac:dyDescent="0.25">
      <c r="A2" s="34"/>
      <c r="B2" s="34"/>
      <c r="C2" s="62" t="s">
        <v>28</v>
      </c>
      <c r="D2" s="62"/>
      <c r="E2" s="62"/>
      <c r="F2" s="62"/>
      <c r="G2" s="35"/>
      <c r="H2" s="35"/>
      <c r="I2" s="34"/>
    </row>
    <row r="3" spans="1:9" s="36" customFormat="1" ht="18" customHeight="1" x14ac:dyDescent="0.25">
      <c r="A3" s="34"/>
      <c r="B3" s="34"/>
      <c r="C3" s="63" t="s">
        <v>29</v>
      </c>
      <c r="D3" s="63"/>
      <c r="E3" s="63"/>
      <c r="F3" s="63"/>
      <c r="G3" s="35"/>
      <c r="H3" s="35"/>
      <c r="I3" s="34"/>
    </row>
    <row r="4" spans="1:9" s="36" customFormat="1" ht="20.25" customHeight="1" x14ac:dyDescent="0.25">
      <c r="A4" s="34"/>
      <c r="B4" s="34"/>
      <c r="C4" s="37"/>
      <c r="D4" s="61" t="s">
        <v>32</v>
      </c>
      <c r="E4" s="61"/>
      <c r="F4" s="61"/>
      <c r="G4" s="35"/>
      <c r="H4" s="35"/>
      <c r="I4" s="34"/>
    </row>
    <row r="5" spans="1:9" s="38" customFormat="1" ht="9" customHeight="1" x14ac:dyDescent="0.25">
      <c r="A5" s="66"/>
      <c r="B5" s="66"/>
      <c r="C5" s="66"/>
      <c r="D5" s="66"/>
      <c r="E5" s="66"/>
      <c r="F5" s="66"/>
    </row>
    <row r="6" spans="1:9" s="38" customFormat="1" ht="21" customHeight="1" x14ac:dyDescent="0.25">
      <c r="A6" s="67" t="s">
        <v>30</v>
      </c>
      <c r="B6" s="67"/>
      <c r="C6" s="67"/>
      <c r="D6" s="67"/>
      <c r="E6" s="67"/>
      <c r="F6" s="67"/>
    </row>
    <row r="7" spans="1:9" s="38" customFormat="1" ht="30.75" customHeight="1" x14ac:dyDescent="0.25">
      <c r="A7" s="57" t="s">
        <v>31</v>
      </c>
      <c r="B7" s="57"/>
      <c r="C7" s="57"/>
      <c r="D7" s="57"/>
      <c r="E7" s="57"/>
      <c r="F7" s="57"/>
    </row>
    <row r="8" spans="1:9" s="38" customFormat="1" ht="16.5" customHeight="1" x14ac:dyDescent="0.25">
      <c r="A8" s="40">
        <v>2350100000</v>
      </c>
      <c r="B8" s="39"/>
      <c r="C8" s="39"/>
      <c r="D8" s="39"/>
      <c r="E8" s="39"/>
      <c r="F8" s="39"/>
    </row>
    <row r="9" spans="1:9" s="38" customFormat="1" ht="9" customHeight="1" x14ac:dyDescent="0.25">
      <c r="A9" s="41" t="s">
        <v>1</v>
      </c>
      <c r="B9" s="39"/>
      <c r="C9" s="39"/>
      <c r="D9" s="39"/>
      <c r="E9" s="39"/>
      <c r="F9" s="39"/>
    </row>
    <row r="10" spans="1:9" s="38" customFormat="1" x14ac:dyDescent="0.25">
      <c r="A10" s="39"/>
      <c r="B10" s="39"/>
      <c r="C10" s="17"/>
      <c r="D10" s="39"/>
      <c r="E10" s="39"/>
      <c r="F10" s="17" t="s">
        <v>2</v>
      </c>
    </row>
    <row r="11" spans="1:9" s="38" customFormat="1" ht="12.75" customHeight="1" x14ac:dyDescent="0.25">
      <c r="A11" s="58" t="s">
        <v>3</v>
      </c>
      <c r="B11" s="59" t="s">
        <v>4</v>
      </c>
      <c r="C11" s="60" t="s">
        <v>5</v>
      </c>
      <c r="D11" s="58" t="s">
        <v>6</v>
      </c>
      <c r="E11" s="59" t="s">
        <v>7</v>
      </c>
      <c r="F11" s="59"/>
    </row>
    <row r="12" spans="1:9" s="38" customFormat="1" ht="31.5" x14ac:dyDescent="0.25">
      <c r="A12" s="58"/>
      <c r="B12" s="59"/>
      <c r="C12" s="60"/>
      <c r="D12" s="58"/>
      <c r="E12" s="42" t="s">
        <v>8</v>
      </c>
      <c r="F12" s="43" t="s">
        <v>9</v>
      </c>
    </row>
    <row r="13" spans="1:9" s="38" customFormat="1" x14ac:dyDescent="0.25">
      <c r="A13" s="44">
        <v>1</v>
      </c>
      <c r="B13" s="45">
        <v>2</v>
      </c>
      <c r="C13" s="46">
        <v>3</v>
      </c>
      <c r="D13" s="44">
        <v>4</v>
      </c>
      <c r="E13" s="47">
        <v>5</v>
      </c>
      <c r="F13" s="45">
        <v>6</v>
      </c>
    </row>
    <row r="14" spans="1:9" s="48" customFormat="1" ht="14.25" customHeight="1" x14ac:dyDescent="0.25">
      <c r="A14" s="64" t="s">
        <v>10</v>
      </c>
      <c r="B14" s="64"/>
      <c r="C14" s="64"/>
      <c r="D14" s="64"/>
      <c r="E14" s="64"/>
      <c r="F14" s="64"/>
    </row>
    <row r="15" spans="1:9" s="38" customFormat="1" ht="15" customHeight="1" x14ac:dyDescent="0.25">
      <c r="A15" s="1">
        <v>200000</v>
      </c>
      <c r="B15" s="2" t="s">
        <v>11</v>
      </c>
      <c r="C15" s="3">
        <f>C20</f>
        <v>7413390.0000000009</v>
      </c>
      <c r="D15" s="3">
        <f>D20</f>
        <v>7283390</v>
      </c>
      <c r="E15" s="3">
        <f>E20</f>
        <v>130000</v>
      </c>
      <c r="F15" s="3">
        <f>F20</f>
        <v>0</v>
      </c>
    </row>
    <row r="16" spans="1:9" s="38" customFormat="1" ht="18.75" hidden="1" customHeight="1" x14ac:dyDescent="0.25">
      <c r="A16" s="4">
        <v>203000</v>
      </c>
      <c r="B16" s="5" t="s">
        <v>12</v>
      </c>
      <c r="C16" s="6">
        <v>0</v>
      </c>
      <c r="D16" s="6">
        <v>0</v>
      </c>
      <c r="E16" s="6">
        <v>0</v>
      </c>
      <c r="F16" s="6">
        <v>0</v>
      </c>
    </row>
    <row r="17" spans="1:11" s="38" customFormat="1" ht="44.25" customHeight="1" x14ac:dyDescent="0.25">
      <c r="A17" s="4">
        <v>205000</v>
      </c>
      <c r="B17" s="5" t="s">
        <v>13</v>
      </c>
      <c r="C17" s="6">
        <v>0</v>
      </c>
      <c r="D17" s="6">
        <v>0</v>
      </c>
      <c r="E17" s="6">
        <v>0</v>
      </c>
      <c r="F17" s="6">
        <v>0</v>
      </c>
    </row>
    <row r="18" spans="1:11" s="38" customFormat="1" ht="18" customHeight="1" x14ac:dyDescent="0.25">
      <c r="A18" s="7">
        <v>205100</v>
      </c>
      <c r="B18" s="8" t="s">
        <v>14</v>
      </c>
      <c r="C18" s="6">
        <v>0</v>
      </c>
      <c r="D18" s="9">
        <v>0</v>
      </c>
      <c r="E18" s="20">
        <v>0</v>
      </c>
      <c r="F18" s="9">
        <v>0</v>
      </c>
    </row>
    <row r="19" spans="1:11" s="38" customFormat="1" ht="19.5" customHeight="1" x14ac:dyDescent="0.25">
      <c r="A19" s="7">
        <v>205200</v>
      </c>
      <c r="B19" s="8" t="s">
        <v>15</v>
      </c>
      <c r="C19" s="6">
        <v>0</v>
      </c>
      <c r="D19" s="9">
        <v>0</v>
      </c>
      <c r="E19" s="9">
        <v>0</v>
      </c>
      <c r="F19" s="9">
        <v>0</v>
      </c>
    </row>
    <row r="20" spans="1:11" s="38" customFormat="1" ht="40.5" customHeight="1" x14ac:dyDescent="0.25">
      <c r="A20" s="4">
        <v>208000</v>
      </c>
      <c r="B20" s="5" t="s">
        <v>16</v>
      </c>
      <c r="C20" s="6">
        <f>C21-C22+C23</f>
        <v>7413390.0000000009</v>
      </c>
      <c r="D20" s="6">
        <f>D21-D22+D23</f>
        <v>7283390</v>
      </c>
      <c r="E20" s="6">
        <f>E21-E22+E23</f>
        <v>130000</v>
      </c>
      <c r="F20" s="6">
        <f>F21-F22+F23</f>
        <v>0</v>
      </c>
    </row>
    <row r="21" spans="1:11" s="38" customFormat="1" ht="16.5" customHeight="1" x14ac:dyDescent="0.25">
      <c r="A21" s="10">
        <v>208100</v>
      </c>
      <c r="B21" s="11" t="s">
        <v>14</v>
      </c>
      <c r="C21" s="12">
        <f>D21+E21</f>
        <v>8457014.8000000007</v>
      </c>
      <c r="D21" s="21">
        <v>8238853.75</v>
      </c>
      <c r="E21" s="21">
        <v>218161.05</v>
      </c>
      <c r="F21" s="21">
        <v>1022.36</v>
      </c>
    </row>
    <row r="22" spans="1:11" s="38" customFormat="1" ht="29.25" customHeight="1" x14ac:dyDescent="0.25">
      <c r="A22" s="10">
        <v>208200</v>
      </c>
      <c r="B22" s="11" t="s">
        <v>15</v>
      </c>
      <c r="C22" s="12">
        <f>D22+E22</f>
        <v>1043624.8</v>
      </c>
      <c r="D22" s="9">
        <f>D21-7200000-83390</f>
        <v>955463.75</v>
      </c>
      <c r="E22" s="9">
        <f>E21-130000</f>
        <v>88161.049999999988</v>
      </c>
      <c r="F22" s="9">
        <f>F21</f>
        <v>1022.36</v>
      </c>
      <c r="G22" s="49"/>
      <c r="H22" s="49"/>
      <c r="I22" s="49"/>
    </row>
    <row r="23" spans="1:11" s="38" customFormat="1" ht="30" customHeight="1" x14ac:dyDescent="0.25">
      <c r="A23" s="4">
        <v>208400</v>
      </c>
      <c r="B23" s="5" t="s">
        <v>17</v>
      </c>
      <c r="C23" s="31">
        <f>D23+E23</f>
        <v>0</v>
      </c>
      <c r="D23" s="6">
        <f>D24+D25</f>
        <v>0</v>
      </c>
      <c r="E23" s="6">
        <f t="shared" ref="E23:F23" si="0">E24+E25</f>
        <v>0</v>
      </c>
      <c r="F23" s="6">
        <f t="shared" si="0"/>
        <v>0</v>
      </c>
      <c r="G23" s="49">
        <f>G22-D26</f>
        <v>-7283390</v>
      </c>
      <c r="K23" s="38" t="s">
        <v>27</v>
      </c>
    </row>
    <row r="24" spans="1:11" s="50" customFormat="1" ht="24" customHeight="1" x14ac:dyDescent="0.25">
      <c r="A24" s="23"/>
      <c r="B24" s="22" t="s">
        <v>23</v>
      </c>
      <c r="C24" s="29">
        <f t="shared" ref="C24:C25" si="1">D24+E24</f>
        <v>0</v>
      </c>
      <c r="D24" s="29">
        <v>0</v>
      </c>
      <c r="E24" s="29">
        <v>0</v>
      </c>
      <c r="F24" s="30">
        <f>E24</f>
        <v>0</v>
      </c>
    </row>
    <row r="25" spans="1:11" s="50" customFormat="1" ht="28.5" customHeight="1" x14ac:dyDescent="0.25">
      <c r="A25" s="23"/>
      <c r="B25" s="22" t="s">
        <v>26</v>
      </c>
      <c r="C25" s="29">
        <f t="shared" si="1"/>
        <v>0</v>
      </c>
      <c r="D25" s="24">
        <v>0</v>
      </c>
      <c r="E25" s="24">
        <v>0</v>
      </c>
      <c r="F25" s="24">
        <f>E25</f>
        <v>0</v>
      </c>
    </row>
    <row r="26" spans="1:11" s="48" customFormat="1" ht="18" customHeight="1" x14ac:dyDescent="0.25">
      <c r="A26" s="27" t="s">
        <v>18</v>
      </c>
      <c r="B26" s="28" t="s">
        <v>19</v>
      </c>
      <c r="C26" s="3">
        <f>D26+E26</f>
        <v>7413390</v>
      </c>
      <c r="D26" s="3">
        <f>D15</f>
        <v>7283390</v>
      </c>
      <c r="E26" s="3">
        <f>E15</f>
        <v>130000</v>
      </c>
      <c r="F26" s="3">
        <f>F15</f>
        <v>0</v>
      </c>
      <c r="G26" s="51">
        <f>E26-F26</f>
        <v>130000</v>
      </c>
      <c r="I26" s="48">
        <f>2084525-1976545</f>
        <v>107980</v>
      </c>
    </row>
    <row r="27" spans="1:11" s="48" customFormat="1" ht="15" customHeight="1" x14ac:dyDescent="0.25">
      <c r="A27" s="51"/>
      <c r="B27" s="51"/>
      <c r="C27" s="51"/>
      <c r="D27" s="51"/>
      <c r="E27" s="51"/>
      <c r="F27" s="51"/>
      <c r="G27" s="51"/>
    </row>
    <row r="28" spans="1:11" s="38" customFormat="1" x14ac:dyDescent="0.25">
      <c r="A28" s="65" t="s">
        <v>20</v>
      </c>
      <c r="B28" s="65"/>
      <c r="C28" s="65"/>
      <c r="D28" s="65"/>
      <c r="E28" s="65"/>
      <c r="F28" s="65"/>
    </row>
    <row r="29" spans="1:11" s="38" customFormat="1" ht="20.25" customHeight="1" x14ac:dyDescent="0.25">
      <c r="A29" s="1">
        <v>600000</v>
      </c>
      <c r="B29" s="2" t="s">
        <v>21</v>
      </c>
      <c r="C29" s="3">
        <f>C15</f>
        <v>7413390.0000000009</v>
      </c>
      <c r="D29" s="3">
        <f>D15</f>
        <v>7283390</v>
      </c>
      <c r="E29" s="3">
        <f>E15</f>
        <v>130000</v>
      </c>
      <c r="F29" s="3">
        <f>F15</f>
        <v>0</v>
      </c>
    </row>
    <row r="30" spans="1:11" s="38" customFormat="1" ht="30" customHeight="1" x14ac:dyDescent="0.25">
      <c r="A30" s="4">
        <v>602000</v>
      </c>
      <c r="B30" s="5" t="s">
        <v>22</v>
      </c>
      <c r="C30" s="6">
        <f>C20+C17</f>
        <v>7413390.0000000009</v>
      </c>
      <c r="D30" s="6">
        <f>D33</f>
        <v>0</v>
      </c>
      <c r="E30" s="6">
        <f>E20</f>
        <v>130000</v>
      </c>
      <c r="F30" s="6">
        <f>F33</f>
        <v>0</v>
      </c>
    </row>
    <row r="31" spans="1:11" s="38" customFormat="1" ht="21.75" customHeight="1" x14ac:dyDescent="0.25">
      <c r="A31" s="4">
        <v>602100</v>
      </c>
      <c r="B31" s="5" t="s">
        <v>14</v>
      </c>
      <c r="C31" s="6">
        <f>D31+E31</f>
        <v>8457014.8000000007</v>
      </c>
      <c r="D31" s="6">
        <f>D18+D21</f>
        <v>8238853.75</v>
      </c>
      <c r="E31" s="6">
        <f>E18+E21</f>
        <v>218161.05</v>
      </c>
      <c r="F31" s="6">
        <f>F18+F21</f>
        <v>1022.36</v>
      </c>
    </row>
    <row r="32" spans="1:11" s="38" customFormat="1" ht="36" customHeight="1" x14ac:dyDescent="0.25">
      <c r="A32" s="4">
        <v>602200</v>
      </c>
      <c r="B32" s="5" t="s">
        <v>15</v>
      </c>
      <c r="C32" s="6">
        <f>D32+E32</f>
        <v>1043624.8</v>
      </c>
      <c r="D32" s="6">
        <f>D22+D19</f>
        <v>955463.75</v>
      </c>
      <c r="E32" s="6">
        <f>E22+E19</f>
        <v>88161.049999999988</v>
      </c>
      <c r="F32" s="6">
        <f>F22+F19</f>
        <v>1022.36</v>
      </c>
    </row>
    <row r="33" spans="1:9" s="38" customFormat="1" ht="47.25" hidden="1" x14ac:dyDescent="0.25">
      <c r="A33" s="4">
        <v>602400</v>
      </c>
      <c r="B33" s="5" t="s">
        <v>17</v>
      </c>
      <c r="C33" s="6">
        <f>D33+E33</f>
        <v>0</v>
      </c>
      <c r="D33" s="6">
        <f t="shared" ref="D33:E35" si="2">D23</f>
        <v>0</v>
      </c>
      <c r="E33" s="6">
        <f t="shared" si="2"/>
        <v>0</v>
      </c>
      <c r="F33" s="6">
        <f>E33</f>
        <v>0</v>
      </c>
    </row>
    <row r="34" spans="1:9" s="53" customFormat="1" ht="29.25" hidden="1" customHeight="1" x14ac:dyDescent="0.25">
      <c r="A34" s="25"/>
      <c r="B34" s="13" t="str">
        <f>B24</f>
        <v xml:space="preserve">в т.ч. за рахунок коштів  бюджету громади </v>
      </c>
      <c r="C34" s="52">
        <f>C24</f>
        <v>0</v>
      </c>
      <c r="D34" s="26">
        <f t="shared" si="2"/>
        <v>0</v>
      </c>
      <c r="E34" s="26">
        <f t="shared" si="2"/>
        <v>0</v>
      </c>
      <c r="F34" s="26">
        <f>F24</f>
        <v>0</v>
      </c>
    </row>
    <row r="35" spans="1:9" s="53" customFormat="1" ht="101.25" hidden="1" customHeight="1" x14ac:dyDescent="0.25">
      <c r="A35" s="25"/>
      <c r="B35" s="13" t="str">
        <f>B25</f>
        <v>в. т.ч. 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v>
      </c>
      <c r="C35" s="52">
        <f>C25</f>
        <v>0</v>
      </c>
      <c r="D35" s="26">
        <f t="shared" si="2"/>
        <v>0</v>
      </c>
      <c r="E35" s="26">
        <f t="shared" si="2"/>
        <v>0</v>
      </c>
      <c r="F35" s="26">
        <f>F25</f>
        <v>0</v>
      </c>
      <c r="I35" s="53">
        <f>2081525-1976545</f>
        <v>104980</v>
      </c>
    </row>
    <row r="36" spans="1:9" s="48" customFormat="1" x14ac:dyDescent="0.25">
      <c r="A36" s="27" t="str">
        <f>A26</f>
        <v>Х</v>
      </c>
      <c r="B36" s="28" t="s">
        <v>19</v>
      </c>
      <c r="C36" s="3">
        <f>C29</f>
        <v>7413390.0000000009</v>
      </c>
      <c r="D36" s="3">
        <f t="shared" ref="D36:E36" si="3">D26</f>
        <v>7283390</v>
      </c>
      <c r="E36" s="3">
        <f t="shared" si="3"/>
        <v>130000</v>
      </c>
      <c r="F36" s="3">
        <f>F26</f>
        <v>0</v>
      </c>
      <c r="G36" s="51">
        <f>E36-F36</f>
        <v>130000</v>
      </c>
    </row>
    <row r="37" spans="1:9" s="38" customFormat="1" x14ac:dyDescent="0.25">
      <c r="A37" s="14"/>
      <c r="B37" s="15"/>
      <c r="C37" s="16"/>
      <c r="D37" s="16"/>
      <c r="E37" s="16"/>
      <c r="F37" s="16"/>
    </row>
    <row r="38" spans="1:9" s="38" customFormat="1" ht="15" customHeight="1" x14ac:dyDescent="0.25">
      <c r="A38" s="17"/>
      <c r="B38" s="54"/>
      <c r="C38" s="17"/>
      <c r="D38" s="17"/>
      <c r="E38" s="17"/>
      <c r="F38" s="17"/>
    </row>
    <row r="39" spans="1:9" s="38" customFormat="1" ht="31.5" customHeight="1" x14ac:dyDescent="0.25">
      <c r="A39" s="56" t="s">
        <v>25</v>
      </c>
      <c r="B39" s="56"/>
      <c r="C39" s="17"/>
      <c r="D39" s="18"/>
      <c r="E39" s="19" t="s">
        <v>24</v>
      </c>
      <c r="F39" s="55"/>
    </row>
  </sheetData>
  <mergeCells count="14">
    <mergeCell ref="D4:F4"/>
    <mergeCell ref="C2:F2"/>
    <mergeCell ref="C3:F3"/>
    <mergeCell ref="A14:F14"/>
    <mergeCell ref="A28:F28"/>
    <mergeCell ref="A5:F5"/>
    <mergeCell ref="A6:F6"/>
    <mergeCell ref="A39:B39"/>
    <mergeCell ref="A7:F7"/>
    <mergeCell ref="A11:A12"/>
    <mergeCell ref="B11:B12"/>
    <mergeCell ref="C11:C12"/>
    <mergeCell ref="D11:D12"/>
    <mergeCell ref="E11:F11"/>
  </mergeCells>
  <pageMargins left="0.7" right="0.7" top="0.75" bottom="0.75" header="0.51180555555555496" footer="0.51180555555555496"/>
  <pageSetup paperSize="9" scale="60" firstPageNumber="0" orientation="portrait" horizontalDpi="300" verticalDpi="300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="90" zoomScaleNormal="100" zoomScalePageLayoutView="90" workbookViewId="0"/>
  </sheetViews>
  <sheetFormatPr defaultRowHeight="15" x14ac:dyDescent="0.25"/>
  <cols>
    <col min="1" max="1025" width="8.57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="90" zoomScaleNormal="100" zoomScalePageLayoutView="90" workbookViewId="0"/>
  </sheetViews>
  <sheetFormatPr defaultRowHeight="15" x14ac:dyDescent="0.25"/>
  <cols>
    <col min="1" max="1025" width="8.57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Silenko.O</dc:creator>
  <cp:lastModifiedBy>Silenko Olga</cp:lastModifiedBy>
  <cp:revision>1</cp:revision>
  <cp:lastPrinted>2025-04-30T07:43:40Z</cp:lastPrinted>
  <dcterms:created xsi:type="dcterms:W3CDTF">2006-09-16T00:00:00Z</dcterms:created>
  <dcterms:modified xsi:type="dcterms:W3CDTF">2026-03-27T09:05:48Z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