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785" yWindow="0" windowWidth="14910" windowHeight="13740"/>
  </bookViews>
  <sheets>
    <sheet name="дод1" sheetId="3" r:id="rId1"/>
    <sheet name="Лист1" sheetId="4" r:id="rId2"/>
  </sheets>
  <definedNames>
    <definedName name="_xlnm.Print_Area" localSheetId="0">дод1!$A$2:$N$40</definedName>
  </definedNames>
  <calcPr calcId="144525"/>
</workbook>
</file>

<file path=xl/calcChain.xml><?xml version="1.0" encoding="utf-8"?>
<calcChain xmlns="http://schemas.openxmlformats.org/spreadsheetml/2006/main">
  <c r="N8" i="3" l="1"/>
  <c r="C34" i="3" l="1"/>
  <c r="D34" i="3"/>
  <c r="E34" i="3"/>
  <c r="F34" i="3"/>
  <c r="G34" i="3"/>
  <c r="H34" i="3"/>
  <c r="I34" i="3"/>
  <c r="J34" i="3"/>
  <c r="K34" i="3"/>
  <c r="L34" i="3"/>
  <c r="M34" i="3"/>
  <c r="C35" i="3"/>
  <c r="D35" i="3"/>
  <c r="E35" i="3"/>
  <c r="F35" i="3"/>
  <c r="G35" i="3"/>
  <c r="H35" i="3"/>
  <c r="I35" i="3"/>
  <c r="J35" i="3"/>
  <c r="K35" i="3"/>
  <c r="L35" i="3"/>
  <c r="M35" i="3"/>
  <c r="C36" i="3"/>
  <c r="D36" i="3"/>
  <c r="E36" i="3"/>
  <c r="F36" i="3"/>
  <c r="G36" i="3"/>
  <c r="H36" i="3"/>
  <c r="I36" i="3"/>
  <c r="J36" i="3"/>
  <c r="K36" i="3"/>
  <c r="L36" i="3"/>
  <c r="M36" i="3"/>
  <c r="B37" i="3"/>
  <c r="B35" i="3"/>
  <c r="B36" i="3"/>
  <c r="B34" i="3"/>
  <c r="B33" i="3"/>
  <c r="B32" i="3"/>
  <c r="B31" i="3"/>
  <c r="B30" i="3"/>
  <c r="B29" i="3"/>
  <c r="B28" i="3"/>
  <c r="B27" i="3"/>
  <c r="B25" i="3"/>
  <c r="N12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 l="1"/>
  <c r="C37" i="3"/>
  <c r="D37" i="3"/>
  <c r="E37" i="3"/>
  <c r="F37" i="3"/>
  <c r="G37" i="3"/>
  <c r="H37" i="3"/>
  <c r="I37" i="3"/>
  <c r="J37" i="3"/>
  <c r="K37" i="3"/>
  <c r="L37" i="3"/>
  <c r="M37" i="3"/>
  <c r="A37" i="3"/>
  <c r="N20" i="3"/>
  <c r="M21" i="3"/>
  <c r="L21" i="3"/>
  <c r="K21" i="3"/>
  <c r="J21" i="3"/>
  <c r="I21" i="3"/>
  <c r="H21" i="3"/>
  <c r="G21" i="3"/>
  <c r="F21" i="3"/>
  <c r="E21" i="3"/>
  <c r="D21" i="3"/>
  <c r="C21" i="3"/>
  <c r="B21" i="3"/>
  <c r="N37" i="3" l="1"/>
  <c r="N19" i="3" l="1"/>
  <c r="N36" i="3" s="1"/>
  <c r="N18" i="3"/>
  <c r="N35" i="3" s="1"/>
  <c r="N17" i="3"/>
  <c r="N34" i="3" s="1"/>
  <c r="N9" i="3" l="1"/>
  <c r="N10" i="3"/>
  <c r="N11" i="3"/>
  <c r="N13" i="3"/>
  <c r="N14" i="3"/>
  <c r="N15" i="3"/>
  <c r="N16" i="3"/>
  <c r="N21" i="3" l="1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M25" i="3"/>
  <c r="L25" i="3"/>
  <c r="K25" i="3"/>
  <c r="J25" i="3"/>
  <c r="I25" i="3"/>
  <c r="H25" i="3"/>
  <c r="H38" i="3" s="1"/>
  <c r="G25" i="3"/>
  <c r="F25" i="3"/>
  <c r="E25" i="3"/>
  <c r="D25" i="3"/>
  <c r="C25" i="3"/>
  <c r="A25" i="3"/>
  <c r="A23" i="3"/>
  <c r="C38" i="3" l="1"/>
  <c r="E38" i="3"/>
  <c r="G38" i="3"/>
  <c r="I38" i="3"/>
  <c r="K38" i="3"/>
  <c r="B38" i="3"/>
  <c r="F38" i="3"/>
  <c r="D38" i="3"/>
  <c r="J38" i="3"/>
  <c r="L38" i="3"/>
  <c r="M38" i="3"/>
  <c r="N25" i="3"/>
  <c r="N33" i="3"/>
  <c r="N27" i="3"/>
  <c r="N31" i="3"/>
  <c r="N28" i="3"/>
  <c r="N32" i="3"/>
  <c r="N26" i="3"/>
  <c r="N30" i="3"/>
  <c r="N38" i="3" l="1"/>
</calcChain>
</file>

<file path=xl/sharedStrings.xml><?xml version="1.0" encoding="utf-8"?>
<sst xmlns="http://schemas.openxmlformats.org/spreadsheetml/2006/main" count="54" uniqueCount="37">
  <si>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</si>
  <si>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</si>
  <si>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</si>
  <si>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</si>
  <si>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</si>
  <si>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</si>
  <si>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</si>
  <si>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</si>
  <si>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</si>
  <si>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</si>
  <si>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</si>
  <si>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</si>
  <si>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РАЗОМ</t>
  </si>
  <si>
    <t>НВК</t>
  </si>
  <si>
    <t>вул.Білоз</t>
  </si>
  <si>
    <t>вул.Ірд</t>
  </si>
  <si>
    <t>постачання</t>
  </si>
  <si>
    <t>заповнюємо лише 1 талицю</t>
  </si>
  <si>
    <t xml:space="preserve">Додаток № 1 </t>
  </si>
  <si>
    <t>"Про затвердження лімітів використання палива та лімітів споживання енергоносіїв по підрозділах"</t>
  </si>
  <si>
    <t>Назва установи</t>
  </si>
  <si>
    <t>Державне управління</t>
  </si>
  <si>
    <t>Всього</t>
  </si>
  <si>
    <t>Секретар сільської ради</t>
  </si>
  <si>
    <t>Дошкільний навчальний заклад</t>
  </si>
  <si>
    <t>Опорний заклад</t>
  </si>
  <si>
    <t>Гімназія</t>
  </si>
  <si>
    <t>НВК Білочка</t>
  </si>
  <si>
    <t>будинок культури с.Білозір'я вул. Незалежності,243</t>
  </si>
  <si>
    <t>будинок культури с.Білозір'я вул. Гагаріна,191</t>
  </si>
  <si>
    <t>будинок культури с.Ірдинь вул. Соборна,4</t>
  </si>
  <si>
    <t>КНП ЦПМСД</t>
  </si>
  <si>
    <t xml:space="preserve">Тетяна   ДІБРОВА </t>
  </si>
  <si>
    <t>Ліміти споживання енергоносіїв по підрозділах, кВт на 2025 рік.</t>
  </si>
  <si>
    <t>Ліміти споживання енергоносіїв по підрозділах, грн  на 2025 рік.</t>
  </si>
  <si>
    <t>Опорний заклад Нез 333</t>
  </si>
  <si>
    <t xml:space="preserve"> рішення сільської  ради від 21.01.2025 № 83-5/VIII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</si>
</sst>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vertical="top" wrapText="1"/>
    </xf>
    <xf numFmtId="0" fontId="4" fillId="2" borderId="0" xfId="0" applyFont="1" applyFill="1"/>
    <xf numFmtId="0" fontId="5" fillId="2" borderId="0" xfId="0" applyFont="1" applyFill="1" applyBorder="1" applyAlignment="1" applyProtection="1">
      <alignment horizontal="right" vertical="top" wrapText="1"/>
    </xf>
    <xf numFmtId="0" fontId="5" fillId="2" borderId="0" xfId="0" applyFont="1" applyFill="1" applyBorder="1" applyAlignment="1" applyProtection="1">
      <alignment horizontal="right" wrapText="1"/>
    </xf>
    <xf numFmtId="0" fontId="4" fillId="2" borderId="0" xfId="0" applyFont="1" applyFill="1" applyAlignment="1">
      <alignment horizontal="right"/>
    </xf>
    <xf numFmtId="0" fontId="6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2" fontId="4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/>
    <xf numFmtId="0" fontId="7" fillId="2" borderId="0" xfId="0" applyFont="1" applyFill="1"/>
    <xf numFmtId="0" fontId="4" fillId="3" borderId="0" xfId="0" applyFont="1" applyFill="1"/>
    <xf numFmtId="0" fontId="0" fillId="3" borderId="0" xfId="0" applyFill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/>
    <xf numFmtId="0" fontId="9" fillId="0" borderId="1" xfId="0" applyFont="1" applyBorder="1" applyAlignment="1">
      <alignment vertical="center" wrapText="1"/>
    </xf>
    <xf numFmtId="0" fontId="4" fillId="2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2" fontId="4" fillId="2" borderId="3" xfId="0" applyNumberFormat="1" applyFont="1" applyFill="1" applyBorder="1"/>
    <xf numFmtId="2" fontId="4" fillId="2" borderId="1" xfId="0" applyNumberFormat="1" applyFont="1" applyFill="1" applyBorder="1"/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right" vertical="top" wrapText="1"/>
    </xf>
    <xf numFmtId="0" fontId="10" fillId="2" borderId="0" xfId="0" applyFont="1" applyFill="1" applyBorder="1" applyAlignment="1" applyProtection="1">
      <alignment horizontal="right" vertical="top" wrapText="1"/>
    </xf>
    <xf numFmtId="0" fontId="4" fillId="2" borderId="1" xfId="0" applyFont="1" applyFill="1" applyBorder="1" applyAlignment="1">
      <alignment horizontal="center" wrapText="1"/>
    </xf>
    <xf numFmtId="0" fontId="1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zoomScale="85" zoomScaleNormal="100" zoomScaleSheetLayoutView="85" workbookViewId="0">
      <selection activeCell="E41" sqref="E41"/>
    </sheetView>
  </sheetViews>
  <sheetFormatPr defaultRowHeight="15" x14ac:dyDescent="0.25"/>
  <cols>
    <col min="1" max="1" width="22.28515625" customWidth="1"/>
    <col min="2" max="2" width="11.7109375" customWidth="1"/>
    <col min="3" max="3" width="10.42578125" customWidth="1"/>
    <col min="4" max="4" width="11.28515625" customWidth="1"/>
    <col min="5" max="5" width="10.5703125" customWidth="1"/>
    <col min="6" max="6" width="11" customWidth="1"/>
    <col min="7" max="7" width="10.42578125" customWidth="1"/>
    <col min="8" max="8" width="10.85546875" customWidth="1"/>
    <col min="9" max="9" width="10.42578125" customWidth="1"/>
    <col min="10" max="10" width="11.7109375" customWidth="1"/>
    <col min="11" max="11" width="11.5703125" customWidth="1"/>
    <col min="12" max="12" width="10.85546875" customWidth="1"/>
    <col min="13" max="13" width="11.42578125" customWidth="1"/>
    <col min="14" max="14" width="13" customWidth="1"/>
  </cols>
  <sheetData>
    <row r="1" spans="1:19" ht="19.5" customHeight="1" x14ac:dyDescent="0.25">
      <c r="A1" s="6"/>
      <c r="B1" s="8" t="s">
        <v>16</v>
      </c>
      <c r="C1" s="15">
        <v>12</v>
      </c>
      <c r="D1" s="8"/>
      <c r="E1" s="20" t="s">
        <v>17</v>
      </c>
      <c r="F1" s="20"/>
      <c r="G1" s="8"/>
      <c r="H1" s="8"/>
      <c r="I1" s="8"/>
      <c r="J1" s="8"/>
      <c r="K1" s="8"/>
      <c r="L1" s="8"/>
      <c r="M1" s="8"/>
      <c r="N1" s="8"/>
      <c r="O1" s="8"/>
      <c r="P1" s="8"/>
      <c r="S1">
        <v>7.5</v>
      </c>
    </row>
    <row r="2" spans="1:19" ht="15.75" customHeight="1" x14ac:dyDescent="0.25">
      <c r="A2" s="5"/>
      <c r="B2" s="6"/>
      <c r="D2" s="6"/>
      <c r="E2" s="5"/>
      <c r="F2" s="5"/>
      <c r="G2" s="2"/>
      <c r="H2" s="2"/>
      <c r="I2" s="38" t="s">
        <v>18</v>
      </c>
      <c r="J2" s="38"/>
      <c r="K2" s="38"/>
      <c r="L2" s="38"/>
      <c r="M2" s="38"/>
      <c r="N2" s="38"/>
      <c r="O2" s="7"/>
      <c r="P2" s="7"/>
    </row>
    <row r="3" spans="1:19" ht="15.75" customHeight="1" x14ac:dyDescent="0.25">
      <c r="A3" s="9"/>
      <c r="B3" s="10"/>
      <c r="C3" s="11"/>
      <c r="D3" s="12"/>
      <c r="E3" s="7"/>
      <c r="F3" s="7"/>
      <c r="G3" s="3"/>
      <c r="H3" s="4"/>
      <c r="I3" s="39" t="s">
        <v>36</v>
      </c>
      <c r="J3" s="39"/>
      <c r="K3" s="39"/>
      <c r="L3" s="39"/>
      <c r="M3" s="39"/>
      <c r="N3" s="39"/>
      <c r="O3" s="7"/>
      <c r="P3" s="7"/>
    </row>
    <row r="4" spans="1:19" ht="25.5" customHeight="1" x14ac:dyDescent="0.25">
      <c r="A4" s="9"/>
      <c r="B4" s="10"/>
      <c r="C4" s="11"/>
      <c r="D4" s="12"/>
      <c r="E4" s="13"/>
      <c r="F4" s="37" t="s">
        <v>19</v>
      </c>
      <c r="G4" s="37"/>
      <c r="H4" s="37"/>
      <c r="I4" s="37"/>
      <c r="J4" s="37"/>
      <c r="K4" s="37"/>
      <c r="L4" s="37"/>
      <c r="M4" s="37"/>
      <c r="N4" s="37"/>
      <c r="O4" s="13"/>
      <c r="P4" s="13"/>
    </row>
    <row r="5" spans="1:19" ht="15.75" customHeight="1" x14ac:dyDescent="0.3">
      <c r="A5" s="9"/>
      <c r="B5" s="10"/>
      <c r="C5" s="11"/>
      <c r="D5" s="12"/>
      <c r="E5" s="13"/>
      <c r="F5" s="13"/>
      <c r="G5" s="14"/>
      <c r="H5" s="14"/>
      <c r="I5" s="14"/>
      <c r="J5" s="14"/>
      <c r="K5" s="14"/>
      <c r="L5" s="14"/>
      <c r="M5" s="14"/>
      <c r="N5" s="14"/>
      <c r="O5" s="13"/>
      <c r="P5" s="13"/>
    </row>
    <row r="6" spans="1:19" ht="15.75" x14ac:dyDescent="0.25">
      <c r="A6" s="40" t="s">
        <v>20</v>
      </c>
      <c r="B6" s="34" t="s">
        <v>33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13"/>
      <c r="P6" s="13"/>
    </row>
    <row r="7" spans="1:19" ht="15.75" x14ac:dyDescent="0.25">
      <c r="A7" s="40"/>
      <c r="B7" s="16" t="s">
        <v>0</v>
      </c>
      <c r="C7" s="16" t="s">
        <v>1</v>
      </c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7</v>
      </c>
      <c r="J7" s="16" t="s">
        <v>8</v>
      </c>
      <c r="K7" s="16" t="s">
        <v>9</v>
      </c>
      <c r="L7" s="16" t="s">
        <v>10</v>
      </c>
      <c r="M7" s="16" t="s">
        <v>11</v>
      </c>
      <c r="N7" s="16" t="s">
        <v>12</v>
      </c>
      <c r="O7" s="8"/>
      <c r="P7" s="8"/>
    </row>
    <row r="8" spans="1:19" ht="31.5" x14ac:dyDescent="0.25">
      <c r="A8" s="17" t="s">
        <v>21</v>
      </c>
      <c r="B8" s="16">
        <v>3000</v>
      </c>
      <c r="C8" s="16">
        <v>4000</v>
      </c>
      <c r="D8" s="16">
        <v>4000</v>
      </c>
      <c r="E8" s="16">
        <v>3000</v>
      </c>
      <c r="F8" s="16">
        <v>1000</v>
      </c>
      <c r="G8" s="16">
        <v>1000</v>
      </c>
      <c r="H8" s="16">
        <v>1000</v>
      </c>
      <c r="I8" s="16">
        <v>1000</v>
      </c>
      <c r="J8" s="16">
        <v>1000</v>
      </c>
      <c r="K8" s="16">
        <v>1666.7</v>
      </c>
      <c r="L8" s="16">
        <v>3000</v>
      </c>
      <c r="M8" s="16">
        <v>3000</v>
      </c>
      <c r="N8" s="16">
        <f>SUM(B8:M8)</f>
        <v>26666.7</v>
      </c>
      <c r="O8" s="8"/>
      <c r="P8" s="8"/>
    </row>
    <row r="9" spans="1:19" ht="31.5" x14ac:dyDescent="0.25">
      <c r="A9" s="17" t="s">
        <v>24</v>
      </c>
      <c r="B9" s="16">
        <v>10000</v>
      </c>
      <c r="C9" s="16">
        <v>11000</v>
      </c>
      <c r="D9" s="16">
        <v>10500</v>
      </c>
      <c r="E9" s="16">
        <v>10000</v>
      </c>
      <c r="F9" s="16">
        <v>5000</v>
      </c>
      <c r="G9" s="16">
        <v>4000</v>
      </c>
      <c r="H9" s="16">
        <v>2000</v>
      </c>
      <c r="I9" s="16">
        <v>2500</v>
      </c>
      <c r="J9" s="16">
        <v>2500</v>
      </c>
      <c r="K9" s="16">
        <v>4000</v>
      </c>
      <c r="L9" s="16">
        <v>6500</v>
      </c>
      <c r="M9" s="16">
        <v>7000</v>
      </c>
      <c r="N9" s="16">
        <f t="shared" ref="N9:N20" si="0">SUM(B9:M9)</f>
        <v>75000</v>
      </c>
      <c r="O9" s="8"/>
      <c r="P9" s="8"/>
    </row>
    <row r="10" spans="1:19" ht="15.75" x14ac:dyDescent="0.25">
      <c r="A10" s="17" t="s">
        <v>25</v>
      </c>
      <c r="B10" s="16">
        <v>8500</v>
      </c>
      <c r="C10" s="16">
        <v>8000</v>
      </c>
      <c r="D10" s="16">
        <v>8500</v>
      </c>
      <c r="E10" s="16">
        <v>6000</v>
      </c>
      <c r="F10" s="16">
        <v>2500</v>
      </c>
      <c r="G10" s="16">
        <v>2500</v>
      </c>
      <c r="H10" s="16">
        <v>1500</v>
      </c>
      <c r="I10" s="16">
        <v>1000</v>
      </c>
      <c r="J10" s="16">
        <v>2000</v>
      </c>
      <c r="K10" s="16">
        <v>3000</v>
      </c>
      <c r="L10" s="16">
        <v>1500</v>
      </c>
      <c r="M10" s="16">
        <v>1000</v>
      </c>
      <c r="N10" s="16">
        <f t="shared" si="0"/>
        <v>46000</v>
      </c>
      <c r="O10" s="8"/>
      <c r="P10" s="8"/>
    </row>
    <row r="11" spans="1:19" ht="15.75" x14ac:dyDescent="0.25">
      <c r="A11" s="17" t="s">
        <v>26</v>
      </c>
      <c r="B11" s="16">
        <v>1000</v>
      </c>
      <c r="C11" s="16">
        <v>1000</v>
      </c>
      <c r="D11" s="16">
        <v>1500</v>
      </c>
      <c r="E11" s="16">
        <v>1500</v>
      </c>
      <c r="F11" s="16">
        <v>1500</v>
      </c>
      <c r="G11" s="16">
        <v>500</v>
      </c>
      <c r="H11" s="16">
        <v>500</v>
      </c>
      <c r="I11" s="16">
        <v>500</v>
      </c>
      <c r="J11" s="16">
        <v>1200</v>
      </c>
      <c r="K11" s="16">
        <v>1300</v>
      </c>
      <c r="L11" s="16">
        <v>1000</v>
      </c>
      <c r="M11" s="16">
        <v>1500</v>
      </c>
      <c r="N11" s="16">
        <f t="shared" si="0"/>
        <v>13000</v>
      </c>
      <c r="O11" s="8"/>
      <c r="P11" s="8"/>
    </row>
    <row r="12" spans="1:19" ht="31.5" x14ac:dyDescent="0.25">
      <c r="A12" s="17" t="s">
        <v>35</v>
      </c>
      <c r="B12" s="16">
        <v>1150</v>
      </c>
      <c r="C12" s="16">
        <v>2000</v>
      </c>
      <c r="D12" s="16">
        <v>3000</v>
      </c>
      <c r="E12" s="16">
        <v>1500</v>
      </c>
      <c r="F12" s="16">
        <v>2000</v>
      </c>
      <c r="G12" s="16">
        <v>597</v>
      </c>
      <c r="H12" s="16">
        <v>600</v>
      </c>
      <c r="I12" s="16">
        <v>700</v>
      </c>
      <c r="J12" s="16">
        <v>1200</v>
      </c>
      <c r="K12" s="16">
        <v>2000</v>
      </c>
      <c r="L12" s="16">
        <v>2000</v>
      </c>
      <c r="M12" s="16">
        <v>2500</v>
      </c>
      <c r="N12" s="16">
        <f t="shared" si="0"/>
        <v>19247</v>
      </c>
      <c r="O12" s="8"/>
      <c r="P12" s="8"/>
    </row>
    <row r="13" spans="1:19" ht="15.75" x14ac:dyDescent="0.25">
      <c r="A13" s="17" t="s">
        <v>27</v>
      </c>
      <c r="B13" s="16">
        <v>1000</v>
      </c>
      <c r="C13" s="16">
        <v>603</v>
      </c>
      <c r="D13" s="16">
        <v>1000</v>
      </c>
      <c r="E13" s="16">
        <v>1000</v>
      </c>
      <c r="F13" s="16">
        <v>1000</v>
      </c>
      <c r="G13" s="16">
        <v>1200</v>
      </c>
      <c r="H13" s="16">
        <v>500</v>
      </c>
      <c r="I13" s="16">
        <v>100</v>
      </c>
      <c r="J13" s="16">
        <v>1000</v>
      </c>
      <c r="K13" s="16">
        <v>1500</v>
      </c>
      <c r="L13" s="16">
        <v>1600</v>
      </c>
      <c r="M13" s="16">
        <v>2000</v>
      </c>
      <c r="N13" s="16">
        <f t="shared" si="0"/>
        <v>12503</v>
      </c>
      <c r="O13" s="8"/>
      <c r="P13" s="8"/>
    </row>
    <row r="14" spans="1:19" ht="15.75" x14ac:dyDescent="0.25">
      <c r="A14" s="17" t="s">
        <v>13</v>
      </c>
      <c r="B14" s="16">
        <v>3000</v>
      </c>
      <c r="C14" s="16">
        <v>4900</v>
      </c>
      <c r="D14" s="16">
        <v>1500</v>
      </c>
      <c r="E14" s="16">
        <v>1000</v>
      </c>
      <c r="F14" s="16">
        <v>1500</v>
      </c>
      <c r="G14" s="16">
        <v>1500</v>
      </c>
      <c r="H14" s="16">
        <v>200</v>
      </c>
      <c r="I14" s="16">
        <v>200</v>
      </c>
      <c r="J14" s="16">
        <v>1200</v>
      </c>
      <c r="K14" s="16">
        <v>1500</v>
      </c>
      <c r="L14" s="16">
        <v>2000</v>
      </c>
      <c r="M14" s="16">
        <v>2000</v>
      </c>
      <c r="N14" s="16">
        <f t="shared" si="0"/>
        <v>20500</v>
      </c>
      <c r="O14" s="8"/>
      <c r="P14" s="8"/>
    </row>
    <row r="15" spans="1:19" ht="15.75" x14ac:dyDescent="0.25">
      <c r="A15" s="17" t="s">
        <v>14</v>
      </c>
      <c r="B15" s="16">
        <v>10000</v>
      </c>
      <c r="C15" s="16">
        <v>10000</v>
      </c>
      <c r="D15" s="16">
        <v>6000</v>
      </c>
      <c r="E15" s="16">
        <v>4000</v>
      </c>
      <c r="F15" s="16">
        <v>10000</v>
      </c>
      <c r="G15" s="16">
        <v>10000</v>
      </c>
      <c r="H15" s="16">
        <v>4000</v>
      </c>
      <c r="I15" s="16">
        <v>4000</v>
      </c>
      <c r="J15" s="16">
        <v>6000</v>
      </c>
      <c r="K15" s="16">
        <v>6000</v>
      </c>
      <c r="L15" s="16">
        <v>6000</v>
      </c>
      <c r="M15" s="16">
        <v>10000</v>
      </c>
      <c r="N15" s="16">
        <f t="shared" si="0"/>
        <v>86000</v>
      </c>
      <c r="O15" s="8"/>
      <c r="P15" s="8"/>
    </row>
    <row r="16" spans="1:19" ht="15.75" x14ac:dyDescent="0.25">
      <c r="A16" s="23" t="s">
        <v>15</v>
      </c>
      <c r="B16" s="16">
        <v>2000</v>
      </c>
      <c r="C16" s="16">
        <v>2000</v>
      </c>
      <c r="D16" s="16">
        <v>1000</v>
      </c>
      <c r="E16" s="16">
        <v>1000</v>
      </c>
      <c r="F16" s="16">
        <v>1000</v>
      </c>
      <c r="G16" s="16">
        <v>1000</v>
      </c>
      <c r="H16" s="16">
        <v>1000</v>
      </c>
      <c r="I16" s="16">
        <v>1000</v>
      </c>
      <c r="J16" s="16">
        <v>1166.6659999999999</v>
      </c>
      <c r="K16" s="16">
        <v>2000</v>
      </c>
      <c r="L16" s="16">
        <v>3000</v>
      </c>
      <c r="M16" s="16">
        <v>2000</v>
      </c>
      <c r="N16" s="24">
        <f t="shared" si="0"/>
        <v>18166.665999999997</v>
      </c>
      <c r="O16" s="8"/>
      <c r="P16" s="8"/>
    </row>
    <row r="17" spans="1:16" s="22" customFormat="1" ht="36" x14ac:dyDescent="0.25">
      <c r="A17" s="27" t="s">
        <v>28</v>
      </c>
      <c r="B17" s="29">
        <v>5700</v>
      </c>
      <c r="C17" s="29">
        <v>5700</v>
      </c>
      <c r="D17" s="29">
        <v>5367</v>
      </c>
      <c r="E17" s="29">
        <v>5366</v>
      </c>
      <c r="F17" s="29">
        <v>2000</v>
      </c>
      <c r="G17" s="29">
        <v>2000</v>
      </c>
      <c r="H17" s="29">
        <v>2000</v>
      </c>
      <c r="I17" s="29">
        <v>2300</v>
      </c>
      <c r="J17" s="29">
        <v>2900</v>
      </c>
      <c r="K17" s="29">
        <v>3500</v>
      </c>
      <c r="L17" s="29">
        <v>4500</v>
      </c>
      <c r="M17" s="29">
        <v>3913.6660000000002</v>
      </c>
      <c r="N17" s="28">
        <f t="shared" si="0"/>
        <v>45246.665999999997</v>
      </c>
      <c r="O17" s="21"/>
      <c r="P17" s="21"/>
    </row>
    <row r="18" spans="1:16" s="22" customFormat="1" ht="24" x14ac:dyDescent="0.25">
      <c r="A18" s="27" t="s">
        <v>29</v>
      </c>
      <c r="B18" s="29">
        <v>700</v>
      </c>
      <c r="C18" s="29">
        <v>870</v>
      </c>
      <c r="D18" s="29">
        <v>769</v>
      </c>
      <c r="E18" s="29">
        <v>528</v>
      </c>
      <c r="F18" s="29">
        <v>333</v>
      </c>
      <c r="G18" s="29">
        <v>333</v>
      </c>
      <c r="H18" s="29">
        <v>333</v>
      </c>
      <c r="I18" s="29">
        <v>333</v>
      </c>
      <c r="J18" s="29">
        <v>333</v>
      </c>
      <c r="K18" s="29">
        <v>666</v>
      </c>
      <c r="L18" s="29">
        <v>700</v>
      </c>
      <c r="M18" s="29">
        <v>700</v>
      </c>
      <c r="N18" s="28">
        <f t="shared" si="0"/>
        <v>6598</v>
      </c>
      <c r="O18" s="21"/>
      <c r="P18" s="21"/>
    </row>
    <row r="19" spans="1:16" s="22" customFormat="1" ht="24" x14ac:dyDescent="0.25">
      <c r="A19" s="27" t="s">
        <v>30</v>
      </c>
      <c r="B19" s="29">
        <v>2066</v>
      </c>
      <c r="C19" s="29">
        <v>1426</v>
      </c>
      <c r="D19" s="29">
        <v>1000</v>
      </c>
      <c r="E19" s="29">
        <v>800</v>
      </c>
      <c r="F19" s="29">
        <v>800</v>
      </c>
      <c r="G19" s="29">
        <v>800</v>
      </c>
      <c r="H19" s="29">
        <v>800</v>
      </c>
      <c r="I19" s="29">
        <v>800</v>
      </c>
      <c r="J19" s="29">
        <v>800</v>
      </c>
      <c r="K19" s="29">
        <v>810</v>
      </c>
      <c r="L19" s="29">
        <v>1110</v>
      </c>
      <c r="M19" s="29">
        <v>1110</v>
      </c>
      <c r="N19" s="28">
        <f t="shared" si="0"/>
        <v>12322</v>
      </c>
      <c r="O19" s="21"/>
      <c r="P19" s="21"/>
    </row>
    <row r="20" spans="1:16" s="22" customFormat="1" ht="15.75" x14ac:dyDescent="0.25">
      <c r="A20" s="32" t="s">
        <v>31</v>
      </c>
      <c r="B20" s="33">
        <v>5125</v>
      </c>
      <c r="C20" s="33">
        <v>5125</v>
      </c>
      <c r="D20" s="33">
        <v>3625</v>
      </c>
      <c r="E20" s="33">
        <v>3125</v>
      </c>
      <c r="F20" s="33">
        <v>3125</v>
      </c>
      <c r="G20" s="33">
        <v>3125</v>
      </c>
      <c r="H20" s="33">
        <v>2791.67</v>
      </c>
      <c r="I20" s="33">
        <v>3125</v>
      </c>
      <c r="J20" s="33">
        <v>3125</v>
      </c>
      <c r="K20" s="33">
        <v>3125</v>
      </c>
      <c r="L20" s="33">
        <v>3125</v>
      </c>
      <c r="M20" s="33">
        <v>3125</v>
      </c>
      <c r="N20" s="28">
        <f t="shared" si="0"/>
        <v>41666.67</v>
      </c>
      <c r="O20" s="21"/>
      <c r="P20" s="21"/>
    </row>
    <row r="21" spans="1:16" ht="15.75" x14ac:dyDescent="0.25">
      <c r="A21" s="25" t="s">
        <v>22</v>
      </c>
      <c r="B21" s="26">
        <f t="shared" ref="B21:N21" si="1">SUM(B8:B20)</f>
        <v>53241</v>
      </c>
      <c r="C21" s="26">
        <f t="shared" si="1"/>
        <v>56624</v>
      </c>
      <c r="D21" s="26">
        <f t="shared" si="1"/>
        <v>47761</v>
      </c>
      <c r="E21" s="26">
        <f t="shared" si="1"/>
        <v>38819</v>
      </c>
      <c r="F21" s="26">
        <f t="shared" si="1"/>
        <v>31758</v>
      </c>
      <c r="G21" s="26">
        <f t="shared" si="1"/>
        <v>28555</v>
      </c>
      <c r="H21" s="26">
        <f t="shared" si="1"/>
        <v>17224.669999999998</v>
      </c>
      <c r="I21" s="26">
        <f t="shared" si="1"/>
        <v>17558</v>
      </c>
      <c r="J21" s="26">
        <f t="shared" si="1"/>
        <v>24424.666000000001</v>
      </c>
      <c r="K21" s="26">
        <f t="shared" si="1"/>
        <v>31067.7</v>
      </c>
      <c r="L21" s="26">
        <f t="shared" si="1"/>
        <v>36035</v>
      </c>
      <c r="M21" s="26">
        <f t="shared" si="1"/>
        <v>39848.665999999997</v>
      </c>
      <c r="N21" s="16">
        <f t="shared" si="1"/>
        <v>422916.70199999999</v>
      </c>
      <c r="O21" s="8"/>
      <c r="P21" s="8"/>
    </row>
    <row r="22" spans="1:16" ht="15.75" customHeight="1" x14ac:dyDescent="0.3">
      <c r="A22" s="1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5.75" x14ac:dyDescent="0.25">
      <c r="A23" s="35" t="str">
        <f>A6</f>
        <v>Назва установи</v>
      </c>
      <c r="B23" s="34" t="s">
        <v>34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3"/>
      <c r="P23" s="13"/>
    </row>
    <row r="24" spans="1:16" ht="15.75" x14ac:dyDescent="0.25">
      <c r="A24" s="36"/>
      <c r="B24" s="16" t="s">
        <v>0</v>
      </c>
      <c r="C24" s="16" t="s">
        <v>1</v>
      </c>
      <c r="D24" s="16" t="s">
        <v>2</v>
      </c>
      <c r="E24" s="16" t="s">
        <v>3</v>
      </c>
      <c r="F24" s="16" t="s">
        <v>4</v>
      </c>
      <c r="G24" s="16" t="s">
        <v>5</v>
      </c>
      <c r="H24" s="16" t="s">
        <v>6</v>
      </c>
      <c r="I24" s="16" t="s">
        <v>7</v>
      </c>
      <c r="J24" s="16" t="s">
        <v>8</v>
      </c>
      <c r="K24" s="16" t="s">
        <v>9</v>
      </c>
      <c r="L24" s="16" t="s">
        <v>10</v>
      </c>
      <c r="M24" s="16" t="s">
        <v>11</v>
      </c>
      <c r="N24" s="16" t="s">
        <v>12</v>
      </c>
      <c r="O24" s="8"/>
      <c r="P24" s="8"/>
    </row>
    <row r="25" spans="1:16" ht="31.5" x14ac:dyDescent="0.25">
      <c r="A25" s="17" t="str">
        <f t="shared" ref="A25:A33" si="2">A8</f>
        <v>Державне управління</v>
      </c>
      <c r="B25" s="16">
        <f t="shared" ref="B25:M25" si="3">$C$1*B8</f>
        <v>36000</v>
      </c>
      <c r="C25" s="16">
        <f t="shared" si="3"/>
        <v>48000</v>
      </c>
      <c r="D25" s="16">
        <f t="shared" si="3"/>
        <v>48000</v>
      </c>
      <c r="E25" s="16">
        <f t="shared" si="3"/>
        <v>36000</v>
      </c>
      <c r="F25" s="16">
        <f t="shared" si="3"/>
        <v>12000</v>
      </c>
      <c r="G25" s="16">
        <f t="shared" si="3"/>
        <v>12000</v>
      </c>
      <c r="H25" s="16">
        <f t="shared" si="3"/>
        <v>12000</v>
      </c>
      <c r="I25" s="16">
        <f t="shared" si="3"/>
        <v>12000</v>
      </c>
      <c r="J25" s="16">
        <f t="shared" si="3"/>
        <v>12000</v>
      </c>
      <c r="K25" s="16">
        <f t="shared" si="3"/>
        <v>20000.400000000001</v>
      </c>
      <c r="L25" s="16">
        <f t="shared" si="3"/>
        <v>36000</v>
      </c>
      <c r="M25" s="16">
        <f t="shared" si="3"/>
        <v>36000</v>
      </c>
      <c r="N25" s="16">
        <f t="shared" ref="N25:N33" si="4">SUM(B25:M25)</f>
        <v>320000.40000000002</v>
      </c>
      <c r="O25" s="8"/>
      <c r="P25" s="8"/>
    </row>
    <row r="26" spans="1:16" ht="31.5" x14ac:dyDescent="0.25">
      <c r="A26" s="17" t="str">
        <f t="shared" si="2"/>
        <v>Дошкільний навчальний заклад</v>
      </c>
      <c r="B26" s="16">
        <f t="shared" ref="B26:M26" si="5">$C$1*B9</f>
        <v>120000</v>
      </c>
      <c r="C26" s="16">
        <f t="shared" si="5"/>
        <v>132000</v>
      </c>
      <c r="D26" s="16">
        <f t="shared" si="5"/>
        <v>126000</v>
      </c>
      <c r="E26" s="16">
        <f t="shared" si="5"/>
        <v>120000</v>
      </c>
      <c r="F26" s="16">
        <f t="shared" si="5"/>
        <v>60000</v>
      </c>
      <c r="G26" s="16">
        <f t="shared" si="5"/>
        <v>48000</v>
      </c>
      <c r="H26" s="16">
        <f t="shared" si="5"/>
        <v>24000</v>
      </c>
      <c r="I26" s="16">
        <f t="shared" si="5"/>
        <v>30000</v>
      </c>
      <c r="J26" s="16">
        <f t="shared" si="5"/>
        <v>30000</v>
      </c>
      <c r="K26" s="16">
        <f t="shared" si="5"/>
        <v>48000</v>
      </c>
      <c r="L26" s="16">
        <f t="shared" si="5"/>
        <v>78000</v>
      </c>
      <c r="M26" s="16">
        <f t="shared" si="5"/>
        <v>84000</v>
      </c>
      <c r="N26" s="16">
        <f t="shared" si="4"/>
        <v>900000</v>
      </c>
      <c r="O26" s="8"/>
      <c r="P26" s="8"/>
    </row>
    <row r="27" spans="1:16" ht="15.75" x14ac:dyDescent="0.25">
      <c r="A27" s="17" t="str">
        <f t="shared" si="2"/>
        <v>Опорний заклад</v>
      </c>
      <c r="B27" s="16">
        <f t="shared" ref="B27:M27" si="6">$C$1*B10</f>
        <v>102000</v>
      </c>
      <c r="C27" s="16">
        <f t="shared" si="6"/>
        <v>96000</v>
      </c>
      <c r="D27" s="16">
        <f t="shared" si="6"/>
        <v>102000</v>
      </c>
      <c r="E27" s="16">
        <f t="shared" si="6"/>
        <v>72000</v>
      </c>
      <c r="F27" s="16">
        <f t="shared" si="6"/>
        <v>30000</v>
      </c>
      <c r="G27" s="16">
        <f t="shared" si="6"/>
        <v>30000</v>
      </c>
      <c r="H27" s="16">
        <f t="shared" si="6"/>
        <v>18000</v>
      </c>
      <c r="I27" s="16">
        <f t="shared" si="6"/>
        <v>12000</v>
      </c>
      <c r="J27" s="16">
        <f t="shared" si="6"/>
        <v>24000</v>
      </c>
      <c r="K27" s="16">
        <f t="shared" si="6"/>
        <v>36000</v>
      </c>
      <c r="L27" s="16">
        <f t="shared" si="6"/>
        <v>18000</v>
      </c>
      <c r="M27" s="16">
        <f t="shared" si="6"/>
        <v>12000</v>
      </c>
      <c r="N27" s="16">
        <f t="shared" si="4"/>
        <v>552000</v>
      </c>
      <c r="O27" s="8"/>
      <c r="P27" s="8"/>
    </row>
    <row r="28" spans="1:16" ht="15.75" x14ac:dyDescent="0.25">
      <c r="A28" s="17" t="str">
        <f t="shared" si="2"/>
        <v>Гімназія</v>
      </c>
      <c r="B28" s="16">
        <f t="shared" ref="B28:M28" si="7">$C$1*B11</f>
        <v>12000</v>
      </c>
      <c r="C28" s="16">
        <f t="shared" si="7"/>
        <v>12000</v>
      </c>
      <c r="D28" s="16">
        <f t="shared" si="7"/>
        <v>18000</v>
      </c>
      <c r="E28" s="16">
        <f t="shared" si="7"/>
        <v>18000</v>
      </c>
      <c r="F28" s="16">
        <f t="shared" si="7"/>
        <v>18000</v>
      </c>
      <c r="G28" s="16">
        <f t="shared" si="7"/>
        <v>6000</v>
      </c>
      <c r="H28" s="16">
        <f t="shared" si="7"/>
        <v>6000</v>
      </c>
      <c r="I28" s="16">
        <f t="shared" si="7"/>
        <v>6000</v>
      </c>
      <c r="J28" s="16">
        <f t="shared" si="7"/>
        <v>14400</v>
      </c>
      <c r="K28" s="16">
        <f t="shared" si="7"/>
        <v>15600</v>
      </c>
      <c r="L28" s="16">
        <f t="shared" si="7"/>
        <v>12000</v>
      </c>
      <c r="M28" s="16">
        <f t="shared" si="7"/>
        <v>18000</v>
      </c>
      <c r="N28" s="16">
        <f t="shared" si="4"/>
        <v>156000</v>
      </c>
      <c r="O28" s="8"/>
      <c r="P28" s="8"/>
    </row>
    <row r="29" spans="1:16" ht="31.5" x14ac:dyDescent="0.25">
      <c r="A29" s="17" t="str">
        <f t="shared" si="2"/>
        <v>Опорний заклад Нез 333</v>
      </c>
      <c r="B29" s="16">
        <f t="shared" ref="B29:M29" si="8">$C$1*B12</f>
        <v>13800</v>
      </c>
      <c r="C29" s="16">
        <f t="shared" si="8"/>
        <v>24000</v>
      </c>
      <c r="D29" s="16">
        <f t="shared" si="8"/>
        <v>36000</v>
      </c>
      <c r="E29" s="16">
        <f t="shared" si="8"/>
        <v>18000</v>
      </c>
      <c r="F29" s="16">
        <f t="shared" si="8"/>
        <v>24000</v>
      </c>
      <c r="G29" s="16">
        <f t="shared" si="8"/>
        <v>7164</v>
      </c>
      <c r="H29" s="16">
        <f t="shared" si="8"/>
        <v>7200</v>
      </c>
      <c r="I29" s="16">
        <f t="shared" si="8"/>
        <v>8400</v>
      </c>
      <c r="J29" s="16">
        <f t="shared" si="8"/>
        <v>14400</v>
      </c>
      <c r="K29" s="16">
        <f t="shared" si="8"/>
        <v>24000</v>
      </c>
      <c r="L29" s="16">
        <f t="shared" si="8"/>
        <v>24000</v>
      </c>
      <c r="M29" s="16">
        <f t="shared" si="8"/>
        <v>30000</v>
      </c>
      <c r="N29" s="16">
        <f t="shared" si="4"/>
        <v>230964</v>
      </c>
      <c r="O29" s="8"/>
      <c r="P29" s="8"/>
    </row>
    <row r="30" spans="1:16" ht="15.75" x14ac:dyDescent="0.25">
      <c r="A30" s="17" t="str">
        <f t="shared" si="2"/>
        <v>НВК Білочка</v>
      </c>
      <c r="B30" s="16">
        <f t="shared" ref="B30:M30" si="9">$C$1*B13</f>
        <v>12000</v>
      </c>
      <c r="C30" s="16">
        <f t="shared" si="9"/>
        <v>7236</v>
      </c>
      <c r="D30" s="16">
        <f t="shared" si="9"/>
        <v>12000</v>
      </c>
      <c r="E30" s="16">
        <f t="shared" si="9"/>
        <v>12000</v>
      </c>
      <c r="F30" s="16">
        <f t="shared" si="9"/>
        <v>12000</v>
      </c>
      <c r="G30" s="16">
        <f t="shared" si="9"/>
        <v>14400</v>
      </c>
      <c r="H30" s="16">
        <f t="shared" si="9"/>
        <v>6000</v>
      </c>
      <c r="I30" s="16">
        <f t="shared" si="9"/>
        <v>1200</v>
      </c>
      <c r="J30" s="16">
        <f t="shared" si="9"/>
        <v>12000</v>
      </c>
      <c r="K30" s="16">
        <f t="shared" si="9"/>
        <v>18000</v>
      </c>
      <c r="L30" s="16">
        <f t="shared" si="9"/>
        <v>19200</v>
      </c>
      <c r="M30" s="16">
        <f t="shared" si="9"/>
        <v>24000</v>
      </c>
      <c r="N30" s="16">
        <f t="shared" si="4"/>
        <v>150036</v>
      </c>
      <c r="O30" s="8"/>
      <c r="P30" s="8"/>
    </row>
    <row r="31" spans="1:16" ht="15.75" x14ac:dyDescent="0.25">
      <c r="A31" s="17" t="str">
        <f t="shared" si="2"/>
        <v>НВК</v>
      </c>
      <c r="B31" s="16">
        <f t="shared" ref="B31:M31" si="10">$C$1*B14</f>
        <v>36000</v>
      </c>
      <c r="C31" s="16">
        <f t="shared" si="10"/>
        <v>58800</v>
      </c>
      <c r="D31" s="16">
        <f t="shared" si="10"/>
        <v>18000</v>
      </c>
      <c r="E31" s="16">
        <f t="shared" si="10"/>
        <v>12000</v>
      </c>
      <c r="F31" s="16">
        <f t="shared" si="10"/>
        <v>18000</v>
      </c>
      <c r="G31" s="16">
        <f t="shared" si="10"/>
        <v>18000</v>
      </c>
      <c r="H31" s="16">
        <f t="shared" si="10"/>
        <v>2400</v>
      </c>
      <c r="I31" s="16">
        <f t="shared" si="10"/>
        <v>2400</v>
      </c>
      <c r="J31" s="16">
        <f t="shared" si="10"/>
        <v>14400</v>
      </c>
      <c r="K31" s="16">
        <f t="shared" si="10"/>
        <v>18000</v>
      </c>
      <c r="L31" s="16">
        <f t="shared" si="10"/>
        <v>24000</v>
      </c>
      <c r="M31" s="16">
        <f t="shared" si="10"/>
        <v>24000</v>
      </c>
      <c r="N31" s="16">
        <f t="shared" si="4"/>
        <v>246000</v>
      </c>
      <c r="O31" s="8"/>
      <c r="P31" s="8"/>
    </row>
    <row r="32" spans="1:16" ht="15.75" x14ac:dyDescent="0.25">
      <c r="A32" s="17" t="str">
        <f t="shared" si="2"/>
        <v>вул.Білоз</v>
      </c>
      <c r="B32" s="16">
        <f t="shared" ref="B32:M32" si="11">$C$1*B15</f>
        <v>120000</v>
      </c>
      <c r="C32" s="16">
        <f t="shared" si="11"/>
        <v>120000</v>
      </c>
      <c r="D32" s="16">
        <f t="shared" si="11"/>
        <v>72000</v>
      </c>
      <c r="E32" s="16">
        <f t="shared" si="11"/>
        <v>48000</v>
      </c>
      <c r="F32" s="16">
        <f t="shared" si="11"/>
        <v>120000</v>
      </c>
      <c r="G32" s="16">
        <f t="shared" si="11"/>
        <v>120000</v>
      </c>
      <c r="H32" s="16">
        <f t="shared" si="11"/>
        <v>48000</v>
      </c>
      <c r="I32" s="16">
        <f t="shared" si="11"/>
        <v>48000</v>
      </c>
      <c r="J32" s="16">
        <f t="shared" si="11"/>
        <v>72000</v>
      </c>
      <c r="K32" s="16">
        <f t="shared" si="11"/>
        <v>72000</v>
      </c>
      <c r="L32" s="16">
        <f t="shared" si="11"/>
        <v>72000</v>
      </c>
      <c r="M32" s="16">
        <f t="shared" si="11"/>
        <v>120000</v>
      </c>
      <c r="N32" s="16">
        <f t="shared" si="4"/>
        <v>1032000</v>
      </c>
      <c r="O32" s="8"/>
      <c r="P32" s="8"/>
    </row>
    <row r="33" spans="1:16" ht="15.75" x14ac:dyDescent="0.25">
      <c r="A33" s="17" t="str">
        <f t="shared" si="2"/>
        <v>вул.Ірд</v>
      </c>
      <c r="B33" s="16">
        <f t="shared" ref="B33:M33" si="12">$C$1*B16</f>
        <v>24000</v>
      </c>
      <c r="C33" s="16">
        <f t="shared" si="12"/>
        <v>24000</v>
      </c>
      <c r="D33" s="16">
        <f t="shared" si="12"/>
        <v>12000</v>
      </c>
      <c r="E33" s="16">
        <f t="shared" si="12"/>
        <v>12000</v>
      </c>
      <c r="F33" s="16">
        <f t="shared" si="12"/>
        <v>12000</v>
      </c>
      <c r="G33" s="16">
        <f t="shared" si="12"/>
        <v>12000</v>
      </c>
      <c r="H33" s="16">
        <f t="shared" si="12"/>
        <v>12000</v>
      </c>
      <c r="I33" s="16">
        <f t="shared" si="12"/>
        <v>12000</v>
      </c>
      <c r="J33" s="16">
        <f t="shared" si="12"/>
        <v>13999.991999999998</v>
      </c>
      <c r="K33" s="16">
        <f t="shared" si="12"/>
        <v>24000</v>
      </c>
      <c r="L33" s="16">
        <f t="shared" si="12"/>
        <v>36000</v>
      </c>
      <c r="M33" s="16">
        <f t="shared" si="12"/>
        <v>24000</v>
      </c>
      <c r="N33" s="16">
        <f t="shared" si="4"/>
        <v>217999.992</v>
      </c>
      <c r="O33" s="8"/>
      <c r="P33" s="8"/>
    </row>
    <row r="34" spans="1:16" ht="36" x14ac:dyDescent="0.25">
      <c r="A34" s="27" t="s">
        <v>28</v>
      </c>
      <c r="B34" s="31">
        <f>$C$1*B17</f>
        <v>68400</v>
      </c>
      <c r="C34" s="31">
        <f t="shared" ref="C34:N34" si="13">$C$1*C17</f>
        <v>68400</v>
      </c>
      <c r="D34" s="31">
        <f t="shared" si="13"/>
        <v>64404</v>
      </c>
      <c r="E34" s="31">
        <f t="shared" si="13"/>
        <v>64392</v>
      </c>
      <c r="F34" s="31">
        <f t="shared" si="13"/>
        <v>24000</v>
      </c>
      <c r="G34" s="31">
        <f t="shared" si="13"/>
        <v>24000</v>
      </c>
      <c r="H34" s="31">
        <f t="shared" si="13"/>
        <v>24000</v>
      </c>
      <c r="I34" s="31">
        <f t="shared" si="13"/>
        <v>27600</v>
      </c>
      <c r="J34" s="31">
        <f t="shared" si="13"/>
        <v>34800</v>
      </c>
      <c r="K34" s="31">
        <f t="shared" si="13"/>
        <v>42000</v>
      </c>
      <c r="L34" s="31">
        <f t="shared" si="13"/>
        <v>54000</v>
      </c>
      <c r="M34" s="31">
        <f t="shared" si="13"/>
        <v>46963.991999999998</v>
      </c>
      <c r="N34" s="31">
        <f t="shared" si="13"/>
        <v>542959.99199999997</v>
      </c>
      <c r="O34" s="8"/>
      <c r="P34" s="8"/>
    </row>
    <row r="35" spans="1:16" ht="24" x14ac:dyDescent="0.25">
      <c r="A35" s="27" t="s">
        <v>29</v>
      </c>
      <c r="B35" s="31">
        <f t="shared" ref="B35:N36" si="14">$C$1*B18</f>
        <v>8400</v>
      </c>
      <c r="C35" s="31">
        <f t="shared" si="14"/>
        <v>10440</v>
      </c>
      <c r="D35" s="31">
        <f t="shared" si="14"/>
        <v>9228</v>
      </c>
      <c r="E35" s="31">
        <f t="shared" si="14"/>
        <v>6336</v>
      </c>
      <c r="F35" s="31">
        <f t="shared" si="14"/>
        <v>3996</v>
      </c>
      <c r="G35" s="31">
        <f t="shared" si="14"/>
        <v>3996</v>
      </c>
      <c r="H35" s="31">
        <f t="shared" si="14"/>
        <v>3996</v>
      </c>
      <c r="I35" s="31">
        <f t="shared" si="14"/>
        <v>3996</v>
      </c>
      <c r="J35" s="31">
        <f t="shared" si="14"/>
        <v>3996</v>
      </c>
      <c r="K35" s="31">
        <f t="shared" si="14"/>
        <v>7992</v>
      </c>
      <c r="L35" s="31">
        <f t="shared" si="14"/>
        <v>8400</v>
      </c>
      <c r="M35" s="31">
        <f t="shared" si="14"/>
        <v>8400</v>
      </c>
      <c r="N35" s="31">
        <f t="shared" si="14"/>
        <v>79176</v>
      </c>
      <c r="O35" s="8"/>
      <c r="P35" s="31">
        <v>4795.866</v>
      </c>
    </row>
    <row r="36" spans="1:16" ht="24.75" customHeight="1" x14ac:dyDescent="0.25">
      <c r="A36" s="27" t="s">
        <v>30</v>
      </c>
      <c r="B36" s="31">
        <f t="shared" si="14"/>
        <v>24792</v>
      </c>
      <c r="C36" s="31">
        <f t="shared" si="14"/>
        <v>17112</v>
      </c>
      <c r="D36" s="31">
        <f t="shared" si="14"/>
        <v>12000</v>
      </c>
      <c r="E36" s="31">
        <f t="shared" si="14"/>
        <v>9600</v>
      </c>
      <c r="F36" s="31">
        <f t="shared" si="14"/>
        <v>9600</v>
      </c>
      <c r="G36" s="31">
        <f t="shared" si="14"/>
        <v>9600</v>
      </c>
      <c r="H36" s="31">
        <f t="shared" si="14"/>
        <v>9600</v>
      </c>
      <c r="I36" s="31">
        <f t="shared" si="14"/>
        <v>9600</v>
      </c>
      <c r="J36" s="31">
        <f t="shared" si="14"/>
        <v>9600</v>
      </c>
      <c r="K36" s="31">
        <f t="shared" si="14"/>
        <v>9720</v>
      </c>
      <c r="L36" s="31">
        <f t="shared" si="14"/>
        <v>13320</v>
      </c>
      <c r="M36" s="31">
        <f t="shared" si="14"/>
        <v>13320</v>
      </c>
      <c r="N36" s="31">
        <f t="shared" si="14"/>
        <v>147864</v>
      </c>
      <c r="O36" s="8"/>
      <c r="P36" s="8"/>
    </row>
    <row r="37" spans="1:16" ht="15.75" x14ac:dyDescent="0.25">
      <c r="A37" s="32" t="str">
        <f>A20</f>
        <v>КНП ЦПМСД</v>
      </c>
      <c r="B37" s="31">
        <f>$C$1*B20</f>
        <v>61500</v>
      </c>
      <c r="C37" s="31">
        <f t="shared" ref="C37:M37" si="15">$C$1*C20</f>
        <v>61500</v>
      </c>
      <c r="D37" s="31">
        <f t="shared" si="15"/>
        <v>43500</v>
      </c>
      <c r="E37" s="31">
        <f t="shared" si="15"/>
        <v>37500</v>
      </c>
      <c r="F37" s="31">
        <f t="shared" si="15"/>
        <v>37500</v>
      </c>
      <c r="G37" s="31">
        <f t="shared" si="15"/>
        <v>37500</v>
      </c>
      <c r="H37" s="31">
        <f t="shared" si="15"/>
        <v>33500.04</v>
      </c>
      <c r="I37" s="31">
        <f t="shared" si="15"/>
        <v>37500</v>
      </c>
      <c r="J37" s="31">
        <f t="shared" si="15"/>
        <v>37500</v>
      </c>
      <c r="K37" s="31">
        <f t="shared" si="15"/>
        <v>37500</v>
      </c>
      <c r="L37" s="31">
        <f t="shared" si="15"/>
        <v>37500</v>
      </c>
      <c r="M37" s="31">
        <f t="shared" si="15"/>
        <v>37500</v>
      </c>
      <c r="N37" s="31">
        <f t="shared" ref="N37" si="16">SUM(B37:M37)</f>
        <v>500000.04</v>
      </c>
      <c r="O37" s="8"/>
      <c r="P37" s="8"/>
    </row>
    <row r="38" spans="1:16" ht="15.75" x14ac:dyDescent="0.25">
      <c r="A38" s="25" t="s">
        <v>22</v>
      </c>
      <c r="B38" s="30">
        <f t="shared" ref="B38:N38" si="17">SUM(B25:B36)</f>
        <v>577392</v>
      </c>
      <c r="C38" s="30">
        <f t="shared" si="17"/>
        <v>617988</v>
      </c>
      <c r="D38" s="30">
        <f t="shared" si="17"/>
        <v>529632</v>
      </c>
      <c r="E38" s="30">
        <f t="shared" si="17"/>
        <v>428328</v>
      </c>
      <c r="F38" s="30">
        <f t="shared" si="17"/>
        <v>343596</v>
      </c>
      <c r="G38" s="30">
        <f t="shared" si="17"/>
        <v>305160</v>
      </c>
      <c r="H38" s="30">
        <f t="shared" si="17"/>
        <v>173196</v>
      </c>
      <c r="I38" s="30">
        <f t="shared" si="17"/>
        <v>173196</v>
      </c>
      <c r="J38" s="30">
        <f t="shared" si="17"/>
        <v>255595.992</v>
      </c>
      <c r="K38" s="30">
        <f t="shared" si="17"/>
        <v>335312.40000000002</v>
      </c>
      <c r="L38" s="30">
        <f t="shared" si="17"/>
        <v>394920</v>
      </c>
      <c r="M38" s="30">
        <f t="shared" si="17"/>
        <v>440683.99199999997</v>
      </c>
      <c r="N38" s="30">
        <f t="shared" si="17"/>
        <v>4575000.3839999996</v>
      </c>
      <c r="O38" s="8"/>
      <c r="P38" s="8"/>
    </row>
    <row r="39" spans="1:16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1"/>
      <c r="B40" s="19"/>
      <c r="C40" s="19" t="s">
        <v>23</v>
      </c>
      <c r="D40" s="19"/>
      <c r="E40" s="1"/>
      <c r="F40" s="1"/>
      <c r="G40" s="1"/>
      <c r="H40" s="41" t="s">
        <v>32</v>
      </c>
      <c r="I40" s="41"/>
      <c r="J40" s="1"/>
      <c r="K40" s="1"/>
      <c r="L40" s="1"/>
      <c r="M40" s="1"/>
      <c r="N40" s="1"/>
      <c r="O40" s="1"/>
      <c r="P40" s="1"/>
    </row>
  </sheetData>
  <mergeCells count="7">
    <mergeCell ref="B6:N6"/>
    <mergeCell ref="A23:A24"/>
    <mergeCell ref="B23:N23"/>
    <mergeCell ref="F4:N4"/>
    <mergeCell ref="I2:N2"/>
    <mergeCell ref="I3:N3"/>
    <mergeCell ref="A6:A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дод1</vt:lpstr>
      <vt:lpstr>Лист1</vt:lpstr>
      <vt:lpstr>дод1!Область_печати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</dc:creator>
  <cp:lastModifiedBy>user</cp:lastModifiedBy>
  <cp:lastPrinted>2025-01-27T13:18:25Z</cp:lastPrinted>
  <dcterms:created xsi:type="dcterms:W3CDTF">2021-11-10T08:46:21Z</dcterms:created>
  <dcterms:modified xsi:type="dcterms:W3CDTF">2025-01-27T13:21:03Z</dcterms:modified>
</cp:coreProperties>
</file>