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<sst xmlns="http://schemas.openxmlformats.org/spreadsheetml/2006/main" count="41" uniqueCount="33">
  <si>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</si>
  <si>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</si>
  <si>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</si>
  <si>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</si>
  <si>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</si>
  <si>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</si>
  <si>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</si>
  <si>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</si>
  <si>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</si>
  <si>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</si>
  <si>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</si>
  <si>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</si>
  <si>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</si>
  <si>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</si>
  <si>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</si>
  <si>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</si>
  <si>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</si>
  <si>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</si>
  <si>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</si>
  <si>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</si>
  <si>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</si>
  <si>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</si>
  <si>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</si>
  <si>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</si>
  <si>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</si>
  <si>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</si>
  <si>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</si>
  <si>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</si>
  <si>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</si>
  <si>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</si>
  <si>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>Секретар сільської ради</t>
  </si>
  <si>
    <t>Тетяна ДІБРОВА</t>
  </si>
  <si>
    <t xml:space="preserve">(в редакції рішення сесії  від 31.10.2023 р.№ 61-3/VIII)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</si>
</sst>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16" zoomScale="90" zoomScaleNormal="100" zoomScalePageLayoutView="90" workbookViewId="0">
      <selection activeCell="E26" sqref="E2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29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25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16900607</v>
      </c>
      <c r="D13" s="25">
        <f>D18</f>
        <v>730500</v>
      </c>
      <c r="E13" s="25">
        <f>E18</f>
        <v>16170107</v>
      </c>
      <c r="F13" s="25">
        <f>F18</f>
        <v>16116107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16900607</v>
      </c>
      <c r="D18" s="28">
        <f>D19-D20+D21</f>
        <v>730500</v>
      </c>
      <c r="E18" s="28">
        <f>E19-E20+E21</f>
        <v>16170107</v>
      </c>
      <c r="F18" s="28">
        <f>F19-F20+F21</f>
        <v>16116107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27</v>
      </c>
      <c r="H19" s="15" t="s">
        <v>28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3524272.31</v>
      </c>
      <c r="D20" s="36">
        <f>D19-15015107-1581500-50000-150000-50000</f>
        <v>3285179.25</v>
      </c>
      <c r="E20" s="36">
        <f>E19-54000</f>
        <v>239093.06</v>
      </c>
      <c r="F20" s="37">
        <f>F19</f>
        <v>170839.88</v>
      </c>
      <c r="G20" s="38">
        <f>D19-D20</f>
        <v>16846607</v>
      </c>
      <c r="H20" s="38">
        <f>D20-500000-2753290.97</f>
        <v>31888.279999999795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-16116107</v>
      </c>
      <c r="E21" s="28">
        <f>E22+E23+E24+E25</f>
        <v>16116107</v>
      </c>
      <c r="F21" s="28">
        <f>F22+F23+F24+F25</f>
        <v>16116107</v>
      </c>
      <c r="G21" s="38">
        <f>G20-D26</f>
        <v>16116107</v>
      </c>
    </row>
    <row r="22" spans="1:9" s="15" customFormat="1" ht="31.5" customHeight="1" x14ac:dyDescent="0.2">
      <c r="A22" s="29"/>
      <c r="B22" s="39" t="s">
        <v>26</v>
      </c>
      <c r="C22" s="40">
        <v>0</v>
      </c>
      <c r="D22" s="28">
        <f>-50000-3634359-699000-2925000-2245000-360000-1848642-350000-803129-597000+300000-1726235+378126-50000-1505868</f>
        <v>-16116107</v>
      </c>
      <c r="E22" s="28">
        <f>50000+3634359+699000+2925000+2245000+360000+1848642+350000+803129+597000-300000+1726235-378126+50000+1505868</f>
        <v>16116107</v>
      </c>
      <c r="F22" s="28">
        <f>E22</f>
        <v>16116107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16900607</v>
      </c>
      <c r="D26" s="28">
        <f>D13</f>
        <v>730500</v>
      </c>
      <c r="E26" s="28">
        <f>E13</f>
        <v>16170107</v>
      </c>
      <c r="F26" s="28">
        <f>F13</f>
        <v>16116107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16900607</v>
      </c>
      <c r="D28" s="25">
        <f>D13</f>
        <v>730500</v>
      </c>
      <c r="E28" s="25">
        <f>E13</f>
        <v>16170107</v>
      </c>
      <c r="F28" s="25">
        <f>F13</f>
        <v>16116107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16900607</v>
      </c>
      <c r="D29" s="28">
        <f>D32</f>
        <v>-16116107</v>
      </c>
      <c r="E29" s="28">
        <f>E18</f>
        <v>16170107</v>
      </c>
      <c r="F29" s="28">
        <f>F32</f>
        <v>16116107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3734839.1</v>
      </c>
      <c r="D31" s="28">
        <f>D20+D17</f>
        <v>3285179.25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-16116107</v>
      </c>
      <c r="E32" s="28">
        <f t="shared" si="0"/>
        <v>16116107</v>
      </c>
      <c r="F32" s="28">
        <f>E32</f>
        <v>16116107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-16116107</v>
      </c>
      <c r="E33" s="28">
        <f t="shared" si="0"/>
        <v>16116107</v>
      </c>
      <c r="F33" s="28">
        <f>F22</f>
        <v>16116107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16900607</v>
      </c>
      <c r="D37" s="28">
        <f>D26</f>
        <v>730500</v>
      </c>
      <c r="E37" s="28">
        <f>E26</f>
        <v>16170107</v>
      </c>
      <c r="F37" s="28">
        <f>F26</f>
        <v>16116107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30</v>
      </c>
      <c r="B40" s="59"/>
      <c r="C40" s="51"/>
      <c r="D40" s="52"/>
      <c r="E40" s="53" t="s">
        <v>31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2023-10-11T09:52:30Z</cp:lastPrinted>
  <dcterms:created xsi:type="dcterms:W3CDTF">2006-09-16T00:00:00Z</dcterms:created>
  <dcterms:modified xsi:type="dcterms:W3CDTF">2023-10-31T10:44:21Z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