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20" yWindow="585" windowWidth="20340" windowHeight="10005" tabRatio="582"/>
  </bookViews>
  <sheets>
    <sheet name="додаток5" sheetId="6" r:id="rId1"/>
    <sheet name="Лист2" sheetId="10" r:id="rId2"/>
  </sheets>
  <definedNames>
    <definedName name="_xlnm.Print_Area" localSheetId="0">додаток5!$A$1:$K$43</definedName>
  </definedNames>
  <calcPr calcId="145621"/>
</workbook>
</file>

<file path=xl/calcChain.xml><?xml version="1.0" encoding="utf-8"?>
<calcChain xmlns="http://schemas.openxmlformats.org/spreadsheetml/2006/main">
  <c r="H30" i="6" l="1"/>
  <c r="H17" i="6"/>
  <c r="H18" i="6" l="1"/>
  <c r="H15" i="6"/>
  <c r="H16" i="6"/>
  <c r="H29" i="6" l="1"/>
  <c r="H12" i="6"/>
  <c r="J30" i="6" l="1"/>
  <c r="H26" i="6"/>
  <c r="H32" i="6" l="1"/>
  <c r="H33" i="6"/>
  <c r="J33" i="6"/>
  <c r="H27" i="6" l="1"/>
  <c r="J16" i="6"/>
  <c r="J14" i="6"/>
  <c r="J21" i="6"/>
  <c r="J22" i="6"/>
  <c r="J29" i="6" l="1"/>
  <c r="J17" i="6" l="1"/>
  <c r="H13" i="6" l="1"/>
  <c r="J13" i="6" s="1"/>
  <c r="J28" i="6"/>
  <c r="H11" i="6" l="1"/>
  <c r="J15" i="6" l="1"/>
  <c r="H25" i="6" l="1"/>
  <c r="J39" i="6"/>
  <c r="I36" i="6"/>
  <c r="J18" i="6" l="1"/>
  <c r="J24" i="6"/>
  <c r="J26" i="6"/>
  <c r="J31" i="6"/>
  <c r="J32" i="6"/>
  <c r="J27" i="6" l="1"/>
  <c r="H23" i="6"/>
  <c r="H10" i="6" s="1"/>
  <c r="J23" i="6" l="1"/>
  <c r="J25" i="6"/>
  <c r="J12" i="6"/>
  <c r="I10" i="6"/>
  <c r="J11" i="6" l="1"/>
  <c r="J10" i="6" s="1"/>
  <c r="J38" i="6"/>
  <c r="H37" i="6"/>
  <c r="H36" i="6" s="1"/>
  <c r="H40" i="6" s="1"/>
  <c r="J37" i="6" l="1"/>
  <c r="J36" i="6" s="1"/>
  <c r="J40" i="6" s="1"/>
</calcChain>
</file>

<file path=xl/sharedStrings.xml><?xml version="1.0" encoding="utf-8"?>
<sst xmlns="http://schemas.openxmlformats.org/spreadsheetml/2006/main" count="152" uniqueCount="95">
  <si>
    <t>Виконавчий комітет Білозірської сільської ради</t>
  </si>
  <si>
    <t>0210160</t>
  </si>
  <si>
    <t>0111</t>
  </si>
  <si>
    <t>грн.</t>
  </si>
  <si>
    <t>Х</t>
  </si>
  <si>
    <t>х</t>
  </si>
  <si>
    <t>УСЬОГО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</si>
  <si>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</si>
  <si>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</si>
  <si>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0200000</t>
  </si>
  <si>
    <t xml:space="preserve">Додаток 5 </t>
  </si>
  <si>
    <t>0160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</si>
  <si>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</si>
  <si>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</si>
  <si>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(код бюджету)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</si>
  <si>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</si>
  <si>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</si>
  <si>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</si>
  <si>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</si>
  <si>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</si>
  <si>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заповнити в кінці року</t>
  </si>
  <si>
    <r>
      <t xml:space="preserve">1 </t>
    </r>
    <r>
      <rPr>
        <sz val="6"/>
        <rFont val="Times New Roman"/>
        <family val="1"/>
        <charset val="204"/>
      </rPr>
      <t xml:space="preserve"> Відповідно до статті 71 Бюджетного кодексу України за об’єктами 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інфраструктури.</t>
    </r>
  </si>
  <si>
    <t>0210100</t>
  </si>
  <si>
    <t>Державне управляння</t>
  </si>
  <si>
    <t>Найменування об'єкта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</si>
  <si>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</si>
  <si>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 xml:space="preserve">
Розподіл коштів бюджету розвитку на здійснення заходів на будівництво, реконструкцію і реставрацюї, капітальний ремонт об'єктів виробничої, комунікаційної та соціальної інфраструктури з об'єктами у 2021 році</t>
  </si>
  <si>
    <t>Керівництво і управління у відповідній сфері у містах (місті Києві), селищах, селах, територіальних громадах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</si>
  <si>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</si>
  <si>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</si>
  <si>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Прибдання основних засобів ( придбання комп’ютерного обладнання)</t>
  </si>
  <si>
    <t>0211000</t>
  </si>
  <si>
    <t>ОСВІТА</t>
  </si>
  <si>
    <t>0211061</t>
  </si>
  <si>
    <t>0921</t>
  </si>
  <si>
    <t>Надання загальної середньої освіти закладами загальної середньої освіти</t>
  </si>
  <si>
    <t>капітальний ремонт туалету  в Опорному навчальному закладу «Білозірська загальноосвітня школа І-ІІІ ступенів Білозірської сільської ради</t>
  </si>
  <si>
    <t>0214000</t>
  </si>
  <si>
    <t>КУЛЬТУРА І МИСТЕЦТВО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</si>
  <si>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</si>
  <si>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</si>
  <si>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</si>
  <si>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0216000</t>
  </si>
  <si>
    <t>ЖИТЛОВО - КОМУНАЛЬНЕ ПІДПРИЄМСТВО</t>
  </si>
  <si>
    <t>0216030</t>
  </si>
  <si>
    <t>6030</t>
  </si>
  <si>
    <t>0620</t>
  </si>
  <si>
    <t>Організація благоустрою населених пунктів</t>
  </si>
  <si>
    <t>0217000</t>
  </si>
  <si>
    <t>ЕКОНОМІЧНА ДІЯЛЬНІСТЬ</t>
  </si>
  <si>
    <t>0490</t>
  </si>
  <si>
    <t>0217670</t>
  </si>
  <si>
    <t>7670</t>
  </si>
  <si>
    <t>Внески до статутного капіталу суб’єктів господарювання</t>
  </si>
  <si>
    <t xml:space="preserve">поповнення статутного капіталу (шляхом придбання основних засобів для   КНП «Центр ПМСД»Білозірської сільської ради) </t>
  </si>
  <si>
    <t>3700000</t>
  </si>
  <si>
    <t>3719000</t>
  </si>
  <si>
    <t>Міжбюджетні трансферти</t>
  </si>
  <si>
    <t>Фінансовий відділ виконавчого комітету Білозірської сільської ради</t>
  </si>
  <si>
    <t>0180</t>
  </si>
  <si>
    <t>Субвенція з місцевого бюджету на співфінансування інвестиційних проектів</t>
  </si>
  <si>
    <t>співфінансування проєкту, що реалізуються за рахунок коштів державного фонду регіонального розвитку «Капітальний ремонт (енергоефективна термосанація) Білозірського ліцею – опорний заклад загальної середньої освіти Білозірської сільської ради Черкаського району Черкаської області за адресою: вул. Лесі Українки, 3, с. Білозір’я Черкаського району Черкаської області».</t>
  </si>
  <si>
    <t>придбання точки оповіщення «Шкільне радіо» Білозірського ліцею – опорний заклад загальної середньої освіти Білозірської сільської рад.</t>
  </si>
  <si>
    <t>Секретар сільської ради</t>
  </si>
  <si>
    <t>Т.ДІБРОВА</t>
  </si>
  <si>
    <t>Прибдання основних засобів (придбання комп’ютерного обладнання, службового автомобіля)</t>
  </si>
  <si>
    <t>0217321</t>
  </si>
  <si>
    <t>7321</t>
  </si>
  <si>
    <t>Будівництво освітніх установ та закладів</t>
  </si>
  <si>
    <t>0443</t>
  </si>
  <si>
    <t xml:space="preserve"> експертний звіт по проекту  «Капітальний  ремонт  покрівлі  Білозірської початкової школи – філія Білозірського ліцею - опорного  закладу загальної середньої освіти Білозірської сільської ради Черкаського району Черкаської області  за адресою : вул.Незалежності,  333, с.Білозір'я Черкаського району Черкаської області»</t>
  </si>
  <si>
    <t>0217363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</si>
  <si>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</si>
  <si>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</si>
  <si>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0211181</t>
  </si>
  <si>
    <t>0211182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</si>
  <si>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</si>
  <si>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</si>
  <si>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</si>
  <si>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обладнання  (комп’ютерної  техніки )</t>
  </si>
  <si>
    <t>0211021</t>
  </si>
  <si>
    <t xml:space="preserve">придбання комп’ютерної техніки та  мультимедійного обладнання </t>
  </si>
  <si>
    <t>Капітальний ремонт холка з гардеробами та тамбуром туалетів Білозірського ліцею – опорний заклад загальної середньої освіти  Білозірської сільської ради Черкаського   району  Черкаської області  за   адресою:    вул. Л.Українки,   3,   с.   Білозір'я  Черкаського   району  Черкаської області</t>
  </si>
  <si>
    <t>Будівництво дитячого майданчику Білозірської початкової школи філія Білозірського ліцею - опорного закладу загальної середньої освіти Білозірської сільської ради Черкаського району Черкаської області” за адресою: вул. Незалежності, 333, с. Білозір’я Черкаського району Черкаської області</t>
  </si>
  <si>
    <t xml:space="preserve">поповнення статутного капіталу ( виготовлення ПКД робочого проекту  та експертизи) </t>
  </si>
  <si>
    <t xml:space="preserve">поповнення статутного капіталу (шляхом придбання основних засобів для КП Білозірської сільської ради) </t>
  </si>
  <si>
    <t>9770</t>
  </si>
  <si>
    <t>Інші субвенції з місцевого бюджету</t>
  </si>
  <si>
    <t xml:space="preserve">співфінансування проекту «Впровадження елементів «smart city» в сільських громадах Черкаської області, що розробляється, подається та впроваджується Червонослобідською сільською територіальною громадою в партнерстві з іншими громадами </t>
  </si>
  <si>
    <t>Прибдання основних засобів ( придбання бульдозера)</t>
  </si>
  <si>
    <t>0217370</t>
  </si>
  <si>
    <t>7370</t>
  </si>
  <si>
    <t>Реалізація інших заходів щодо соціально-економічного розвитку територій</t>
  </si>
  <si>
    <t>співфінансування проекту «Розвиток підприємницького потенціалу в мешканців сільської місцевості через запуск громадських майстерень в 9-ти громадах Черкаської області» , а саме  проведення капітального ремонту в приміщенні.</t>
  </si>
  <si>
    <t xml:space="preserve">(в редакції рішення сільської ради від 12 листопада 2021 р.№ 22-1/VІІІ)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</si>
</sst>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vertAlign val="superscript"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91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1" fillId="2" borderId="0" xfId="0" applyNumberFormat="1" applyFont="1" applyFill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top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0" fontId="20" fillId="2" borderId="0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2" borderId="0" xfId="0" applyFont="1" applyFill="1"/>
    <xf numFmtId="0" fontId="5" fillId="0" borderId="0" xfId="0" applyFont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20" fillId="2" borderId="5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20" fillId="2" borderId="7" xfId="0" applyNumberFormat="1" applyFont="1" applyFill="1" applyBorder="1" applyAlignment="1" applyProtection="1">
      <alignment vertical="center" wrapText="1"/>
    </xf>
    <xf numFmtId="49" fontId="13" fillId="0" borderId="12" xfId="0" applyNumberFormat="1" applyFont="1" applyFill="1" applyBorder="1" applyAlignment="1" applyProtection="1">
      <alignment horizontal="left" vertical="top" wrapText="1"/>
    </xf>
    <xf numFmtId="49" fontId="20" fillId="0" borderId="3" xfId="0" applyNumberFormat="1" applyFont="1" applyFill="1" applyBorder="1" applyAlignment="1" applyProtection="1">
      <alignment vertical="center" wrapText="1"/>
    </xf>
    <xf numFmtId="0" fontId="27" fillId="2" borderId="0" xfId="0" applyNumberFormat="1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Alignment="1" applyProtection="1"/>
    <xf numFmtId="0" fontId="26" fillId="2" borderId="3" xfId="0" applyFont="1" applyFill="1" applyBorder="1" applyAlignment="1" applyProtection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 applyProtection="1">
      <alignment horizontal="center" vertical="center" wrapText="1"/>
    </xf>
    <xf numFmtId="3" fontId="14" fillId="2" borderId="4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/>
    </xf>
    <xf numFmtId="0" fontId="24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topLeftCell="B19" zoomScale="80" zoomScaleNormal="100" zoomScaleSheetLayoutView="80" workbookViewId="0">
      <selection activeCell="H31" sqref="H31"/>
    </sheetView>
  </sheetViews>
  <sheetFormatPr defaultColWidth="7.85546875" defaultRowHeight="12.75" x14ac:dyDescent="0.2"/>
  <cols>
    <col min="1" max="1" width="3.28515625" style="9" hidden="1" customWidth="1"/>
    <col min="2" max="2" width="12.42578125" style="9" customWidth="1"/>
    <col min="3" max="3" width="13.140625" style="9" customWidth="1"/>
    <col min="4" max="4" width="10.7109375" style="9" customWidth="1"/>
    <col min="5" max="5" width="33.5703125" style="9" customWidth="1"/>
    <col min="6" max="6" width="56.28515625" style="9" customWidth="1"/>
    <col min="7" max="7" width="10.5703125" style="9" customWidth="1"/>
    <col min="8" max="8" width="17.140625" style="16" customWidth="1"/>
    <col min="9" max="9" width="13.7109375" style="9" customWidth="1"/>
    <col min="10" max="10" width="18.140625" style="9" customWidth="1"/>
    <col min="11" max="11" width="9" style="8" customWidth="1"/>
    <col min="12" max="255" width="7.85546875" style="8"/>
    <col min="256" max="256" width="0" style="8" hidden="1" customWidth="1"/>
    <col min="257" max="258" width="15" style="8" customWidth="1"/>
    <col min="259" max="259" width="16.140625" style="8" customWidth="1"/>
    <col min="260" max="261" width="30" style="8" customWidth="1"/>
    <col min="262" max="262" width="21.5703125" style="8" customWidth="1"/>
    <col min="263" max="263" width="16.7109375" style="8" customWidth="1"/>
    <col min="264" max="264" width="15.7109375" style="8" customWidth="1"/>
    <col min="265" max="265" width="19.140625" style="8" customWidth="1"/>
    <col min="266" max="266" width="18.140625" style="8" customWidth="1"/>
    <col min="267" max="511" width="7.85546875" style="8"/>
    <col min="512" max="512" width="0" style="8" hidden="1" customWidth="1"/>
    <col min="513" max="514" width="15" style="8" customWidth="1"/>
    <col min="515" max="515" width="16.140625" style="8" customWidth="1"/>
    <col min="516" max="517" width="30" style="8" customWidth="1"/>
    <col min="518" max="518" width="21.5703125" style="8" customWidth="1"/>
    <col min="519" max="519" width="16.7109375" style="8" customWidth="1"/>
    <col min="520" max="520" width="15.7109375" style="8" customWidth="1"/>
    <col min="521" max="521" width="19.140625" style="8" customWidth="1"/>
    <col min="522" max="522" width="18.140625" style="8" customWidth="1"/>
    <col min="523" max="767" width="7.85546875" style="8"/>
    <col min="768" max="768" width="0" style="8" hidden="1" customWidth="1"/>
    <col min="769" max="770" width="15" style="8" customWidth="1"/>
    <col min="771" max="771" width="16.140625" style="8" customWidth="1"/>
    <col min="772" max="773" width="30" style="8" customWidth="1"/>
    <col min="774" max="774" width="21.5703125" style="8" customWidth="1"/>
    <col min="775" max="775" width="16.7109375" style="8" customWidth="1"/>
    <col min="776" max="776" width="15.7109375" style="8" customWidth="1"/>
    <col min="777" max="777" width="19.140625" style="8" customWidth="1"/>
    <col min="778" max="778" width="18.140625" style="8" customWidth="1"/>
    <col min="779" max="1023" width="7.85546875" style="8"/>
    <col min="1024" max="1024" width="0" style="8" hidden="1" customWidth="1"/>
    <col min="1025" max="1026" width="15" style="8" customWidth="1"/>
    <col min="1027" max="1027" width="16.140625" style="8" customWidth="1"/>
    <col min="1028" max="1029" width="30" style="8" customWidth="1"/>
    <col min="1030" max="1030" width="21.5703125" style="8" customWidth="1"/>
    <col min="1031" max="1031" width="16.7109375" style="8" customWidth="1"/>
    <col min="1032" max="1032" width="15.7109375" style="8" customWidth="1"/>
    <col min="1033" max="1033" width="19.140625" style="8" customWidth="1"/>
    <col min="1034" max="1034" width="18.140625" style="8" customWidth="1"/>
    <col min="1035" max="1279" width="7.85546875" style="8"/>
    <col min="1280" max="1280" width="0" style="8" hidden="1" customWidth="1"/>
    <col min="1281" max="1282" width="15" style="8" customWidth="1"/>
    <col min="1283" max="1283" width="16.140625" style="8" customWidth="1"/>
    <col min="1284" max="1285" width="30" style="8" customWidth="1"/>
    <col min="1286" max="1286" width="21.5703125" style="8" customWidth="1"/>
    <col min="1287" max="1287" width="16.7109375" style="8" customWidth="1"/>
    <col min="1288" max="1288" width="15.7109375" style="8" customWidth="1"/>
    <col min="1289" max="1289" width="19.140625" style="8" customWidth="1"/>
    <col min="1290" max="1290" width="18.140625" style="8" customWidth="1"/>
    <col min="1291" max="1535" width="7.85546875" style="8"/>
    <col min="1536" max="1536" width="0" style="8" hidden="1" customWidth="1"/>
    <col min="1537" max="1538" width="15" style="8" customWidth="1"/>
    <col min="1539" max="1539" width="16.140625" style="8" customWidth="1"/>
    <col min="1540" max="1541" width="30" style="8" customWidth="1"/>
    <col min="1542" max="1542" width="21.5703125" style="8" customWidth="1"/>
    <col min="1543" max="1543" width="16.7109375" style="8" customWidth="1"/>
    <col min="1544" max="1544" width="15.7109375" style="8" customWidth="1"/>
    <col min="1545" max="1545" width="19.140625" style="8" customWidth="1"/>
    <col min="1546" max="1546" width="18.140625" style="8" customWidth="1"/>
    <col min="1547" max="1791" width="7.85546875" style="8"/>
    <col min="1792" max="1792" width="0" style="8" hidden="1" customWidth="1"/>
    <col min="1793" max="1794" width="15" style="8" customWidth="1"/>
    <col min="1795" max="1795" width="16.140625" style="8" customWidth="1"/>
    <col min="1796" max="1797" width="30" style="8" customWidth="1"/>
    <col min="1798" max="1798" width="21.5703125" style="8" customWidth="1"/>
    <col min="1799" max="1799" width="16.7109375" style="8" customWidth="1"/>
    <col min="1800" max="1800" width="15.7109375" style="8" customWidth="1"/>
    <col min="1801" max="1801" width="19.140625" style="8" customWidth="1"/>
    <col min="1802" max="1802" width="18.140625" style="8" customWidth="1"/>
    <col min="1803" max="2047" width="7.85546875" style="8"/>
    <col min="2048" max="2048" width="0" style="8" hidden="1" customWidth="1"/>
    <col min="2049" max="2050" width="15" style="8" customWidth="1"/>
    <col min="2051" max="2051" width="16.140625" style="8" customWidth="1"/>
    <col min="2052" max="2053" width="30" style="8" customWidth="1"/>
    <col min="2054" max="2054" width="21.5703125" style="8" customWidth="1"/>
    <col min="2055" max="2055" width="16.7109375" style="8" customWidth="1"/>
    <col min="2056" max="2056" width="15.7109375" style="8" customWidth="1"/>
    <col min="2057" max="2057" width="19.140625" style="8" customWidth="1"/>
    <col min="2058" max="2058" width="18.140625" style="8" customWidth="1"/>
    <col min="2059" max="2303" width="7.85546875" style="8"/>
    <col min="2304" max="2304" width="0" style="8" hidden="1" customWidth="1"/>
    <col min="2305" max="2306" width="15" style="8" customWidth="1"/>
    <col min="2307" max="2307" width="16.140625" style="8" customWidth="1"/>
    <col min="2308" max="2309" width="30" style="8" customWidth="1"/>
    <col min="2310" max="2310" width="21.5703125" style="8" customWidth="1"/>
    <col min="2311" max="2311" width="16.7109375" style="8" customWidth="1"/>
    <col min="2312" max="2312" width="15.7109375" style="8" customWidth="1"/>
    <col min="2313" max="2313" width="19.140625" style="8" customWidth="1"/>
    <col min="2314" max="2314" width="18.140625" style="8" customWidth="1"/>
    <col min="2315" max="2559" width="7.85546875" style="8"/>
    <col min="2560" max="2560" width="0" style="8" hidden="1" customWidth="1"/>
    <col min="2561" max="2562" width="15" style="8" customWidth="1"/>
    <col min="2563" max="2563" width="16.140625" style="8" customWidth="1"/>
    <col min="2564" max="2565" width="30" style="8" customWidth="1"/>
    <col min="2566" max="2566" width="21.5703125" style="8" customWidth="1"/>
    <col min="2567" max="2567" width="16.7109375" style="8" customWidth="1"/>
    <col min="2568" max="2568" width="15.7109375" style="8" customWidth="1"/>
    <col min="2569" max="2569" width="19.140625" style="8" customWidth="1"/>
    <col min="2570" max="2570" width="18.140625" style="8" customWidth="1"/>
    <col min="2571" max="2815" width="7.85546875" style="8"/>
    <col min="2816" max="2816" width="0" style="8" hidden="1" customWidth="1"/>
    <col min="2817" max="2818" width="15" style="8" customWidth="1"/>
    <col min="2819" max="2819" width="16.140625" style="8" customWidth="1"/>
    <col min="2820" max="2821" width="30" style="8" customWidth="1"/>
    <col min="2822" max="2822" width="21.5703125" style="8" customWidth="1"/>
    <col min="2823" max="2823" width="16.7109375" style="8" customWidth="1"/>
    <col min="2824" max="2824" width="15.7109375" style="8" customWidth="1"/>
    <col min="2825" max="2825" width="19.140625" style="8" customWidth="1"/>
    <col min="2826" max="2826" width="18.140625" style="8" customWidth="1"/>
    <col min="2827" max="3071" width="7.85546875" style="8"/>
    <col min="3072" max="3072" width="0" style="8" hidden="1" customWidth="1"/>
    <col min="3073" max="3074" width="15" style="8" customWidth="1"/>
    <col min="3075" max="3075" width="16.140625" style="8" customWidth="1"/>
    <col min="3076" max="3077" width="30" style="8" customWidth="1"/>
    <col min="3078" max="3078" width="21.5703125" style="8" customWidth="1"/>
    <col min="3079" max="3079" width="16.7109375" style="8" customWidth="1"/>
    <col min="3080" max="3080" width="15.7109375" style="8" customWidth="1"/>
    <col min="3081" max="3081" width="19.140625" style="8" customWidth="1"/>
    <col min="3082" max="3082" width="18.140625" style="8" customWidth="1"/>
    <col min="3083" max="3327" width="7.85546875" style="8"/>
    <col min="3328" max="3328" width="0" style="8" hidden="1" customWidth="1"/>
    <col min="3329" max="3330" width="15" style="8" customWidth="1"/>
    <col min="3331" max="3331" width="16.140625" style="8" customWidth="1"/>
    <col min="3332" max="3333" width="30" style="8" customWidth="1"/>
    <col min="3334" max="3334" width="21.5703125" style="8" customWidth="1"/>
    <col min="3335" max="3335" width="16.7109375" style="8" customWidth="1"/>
    <col min="3336" max="3336" width="15.7109375" style="8" customWidth="1"/>
    <col min="3337" max="3337" width="19.140625" style="8" customWidth="1"/>
    <col min="3338" max="3338" width="18.140625" style="8" customWidth="1"/>
    <col min="3339" max="3583" width="7.85546875" style="8"/>
    <col min="3584" max="3584" width="0" style="8" hidden="1" customWidth="1"/>
    <col min="3585" max="3586" width="15" style="8" customWidth="1"/>
    <col min="3587" max="3587" width="16.140625" style="8" customWidth="1"/>
    <col min="3588" max="3589" width="30" style="8" customWidth="1"/>
    <col min="3590" max="3590" width="21.5703125" style="8" customWidth="1"/>
    <col min="3591" max="3591" width="16.7109375" style="8" customWidth="1"/>
    <col min="3592" max="3592" width="15.7109375" style="8" customWidth="1"/>
    <col min="3593" max="3593" width="19.140625" style="8" customWidth="1"/>
    <col min="3594" max="3594" width="18.140625" style="8" customWidth="1"/>
    <col min="3595" max="3839" width="7.85546875" style="8"/>
    <col min="3840" max="3840" width="0" style="8" hidden="1" customWidth="1"/>
    <col min="3841" max="3842" width="15" style="8" customWidth="1"/>
    <col min="3843" max="3843" width="16.140625" style="8" customWidth="1"/>
    <col min="3844" max="3845" width="30" style="8" customWidth="1"/>
    <col min="3846" max="3846" width="21.5703125" style="8" customWidth="1"/>
    <col min="3847" max="3847" width="16.7109375" style="8" customWidth="1"/>
    <col min="3848" max="3848" width="15.7109375" style="8" customWidth="1"/>
    <col min="3849" max="3849" width="19.140625" style="8" customWidth="1"/>
    <col min="3850" max="3850" width="18.140625" style="8" customWidth="1"/>
    <col min="3851" max="4095" width="7.85546875" style="8"/>
    <col min="4096" max="4096" width="0" style="8" hidden="1" customWidth="1"/>
    <col min="4097" max="4098" width="15" style="8" customWidth="1"/>
    <col min="4099" max="4099" width="16.140625" style="8" customWidth="1"/>
    <col min="4100" max="4101" width="30" style="8" customWidth="1"/>
    <col min="4102" max="4102" width="21.5703125" style="8" customWidth="1"/>
    <col min="4103" max="4103" width="16.7109375" style="8" customWidth="1"/>
    <col min="4104" max="4104" width="15.7109375" style="8" customWidth="1"/>
    <col min="4105" max="4105" width="19.140625" style="8" customWidth="1"/>
    <col min="4106" max="4106" width="18.140625" style="8" customWidth="1"/>
    <col min="4107" max="4351" width="7.85546875" style="8"/>
    <col min="4352" max="4352" width="0" style="8" hidden="1" customWidth="1"/>
    <col min="4353" max="4354" width="15" style="8" customWidth="1"/>
    <col min="4355" max="4355" width="16.140625" style="8" customWidth="1"/>
    <col min="4356" max="4357" width="30" style="8" customWidth="1"/>
    <col min="4358" max="4358" width="21.5703125" style="8" customWidth="1"/>
    <col min="4359" max="4359" width="16.7109375" style="8" customWidth="1"/>
    <col min="4360" max="4360" width="15.7109375" style="8" customWidth="1"/>
    <col min="4361" max="4361" width="19.140625" style="8" customWidth="1"/>
    <col min="4362" max="4362" width="18.140625" style="8" customWidth="1"/>
    <col min="4363" max="4607" width="7.85546875" style="8"/>
    <col min="4608" max="4608" width="0" style="8" hidden="1" customWidth="1"/>
    <col min="4609" max="4610" width="15" style="8" customWidth="1"/>
    <col min="4611" max="4611" width="16.140625" style="8" customWidth="1"/>
    <col min="4612" max="4613" width="30" style="8" customWidth="1"/>
    <col min="4614" max="4614" width="21.5703125" style="8" customWidth="1"/>
    <col min="4615" max="4615" width="16.7109375" style="8" customWidth="1"/>
    <col min="4616" max="4616" width="15.7109375" style="8" customWidth="1"/>
    <col min="4617" max="4617" width="19.140625" style="8" customWidth="1"/>
    <col min="4618" max="4618" width="18.140625" style="8" customWidth="1"/>
    <col min="4619" max="4863" width="7.85546875" style="8"/>
    <col min="4864" max="4864" width="0" style="8" hidden="1" customWidth="1"/>
    <col min="4865" max="4866" width="15" style="8" customWidth="1"/>
    <col min="4867" max="4867" width="16.140625" style="8" customWidth="1"/>
    <col min="4868" max="4869" width="30" style="8" customWidth="1"/>
    <col min="4870" max="4870" width="21.5703125" style="8" customWidth="1"/>
    <col min="4871" max="4871" width="16.7109375" style="8" customWidth="1"/>
    <col min="4872" max="4872" width="15.7109375" style="8" customWidth="1"/>
    <col min="4873" max="4873" width="19.140625" style="8" customWidth="1"/>
    <col min="4874" max="4874" width="18.140625" style="8" customWidth="1"/>
    <col min="4875" max="5119" width="7.85546875" style="8"/>
    <col min="5120" max="5120" width="0" style="8" hidden="1" customWidth="1"/>
    <col min="5121" max="5122" width="15" style="8" customWidth="1"/>
    <col min="5123" max="5123" width="16.140625" style="8" customWidth="1"/>
    <col min="5124" max="5125" width="30" style="8" customWidth="1"/>
    <col min="5126" max="5126" width="21.5703125" style="8" customWidth="1"/>
    <col min="5127" max="5127" width="16.7109375" style="8" customWidth="1"/>
    <col min="5128" max="5128" width="15.7109375" style="8" customWidth="1"/>
    <col min="5129" max="5129" width="19.140625" style="8" customWidth="1"/>
    <col min="5130" max="5130" width="18.140625" style="8" customWidth="1"/>
    <col min="5131" max="5375" width="7.85546875" style="8"/>
    <col min="5376" max="5376" width="0" style="8" hidden="1" customWidth="1"/>
    <col min="5377" max="5378" width="15" style="8" customWidth="1"/>
    <col min="5379" max="5379" width="16.140625" style="8" customWidth="1"/>
    <col min="5380" max="5381" width="30" style="8" customWidth="1"/>
    <col min="5382" max="5382" width="21.5703125" style="8" customWidth="1"/>
    <col min="5383" max="5383" width="16.7109375" style="8" customWidth="1"/>
    <col min="5384" max="5384" width="15.7109375" style="8" customWidth="1"/>
    <col min="5385" max="5385" width="19.140625" style="8" customWidth="1"/>
    <col min="5386" max="5386" width="18.140625" style="8" customWidth="1"/>
    <col min="5387" max="5631" width="7.85546875" style="8"/>
    <col min="5632" max="5632" width="0" style="8" hidden="1" customWidth="1"/>
    <col min="5633" max="5634" width="15" style="8" customWidth="1"/>
    <col min="5635" max="5635" width="16.140625" style="8" customWidth="1"/>
    <col min="5636" max="5637" width="30" style="8" customWidth="1"/>
    <col min="5638" max="5638" width="21.5703125" style="8" customWidth="1"/>
    <col min="5639" max="5639" width="16.7109375" style="8" customWidth="1"/>
    <col min="5640" max="5640" width="15.7109375" style="8" customWidth="1"/>
    <col min="5641" max="5641" width="19.140625" style="8" customWidth="1"/>
    <col min="5642" max="5642" width="18.140625" style="8" customWidth="1"/>
    <col min="5643" max="5887" width="7.85546875" style="8"/>
    <col min="5888" max="5888" width="0" style="8" hidden="1" customWidth="1"/>
    <col min="5889" max="5890" width="15" style="8" customWidth="1"/>
    <col min="5891" max="5891" width="16.140625" style="8" customWidth="1"/>
    <col min="5892" max="5893" width="30" style="8" customWidth="1"/>
    <col min="5894" max="5894" width="21.5703125" style="8" customWidth="1"/>
    <col min="5895" max="5895" width="16.7109375" style="8" customWidth="1"/>
    <col min="5896" max="5896" width="15.7109375" style="8" customWidth="1"/>
    <col min="5897" max="5897" width="19.140625" style="8" customWidth="1"/>
    <col min="5898" max="5898" width="18.140625" style="8" customWidth="1"/>
    <col min="5899" max="6143" width="7.85546875" style="8"/>
    <col min="6144" max="6144" width="0" style="8" hidden="1" customWidth="1"/>
    <col min="6145" max="6146" width="15" style="8" customWidth="1"/>
    <col min="6147" max="6147" width="16.140625" style="8" customWidth="1"/>
    <col min="6148" max="6149" width="30" style="8" customWidth="1"/>
    <col min="6150" max="6150" width="21.5703125" style="8" customWidth="1"/>
    <col min="6151" max="6151" width="16.7109375" style="8" customWidth="1"/>
    <col min="6152" max="6152" width="15.7109375" style="8" customWidth="1"/>
    <col min="6153" max="6153" width="19.140625" style="8" customWidth="1"/>
    <col min="6154" max="6154" width="18.140625" style="8" customWidth="1"/>
    <col min="6155" max="6399" width="7.85546875" style="8"/>
    <col min="6400" max="6400" width="0" style="8" hidden="1" customWidth="1"/>
    <col min="6401" max="6402" width="15" style="8" customWidth="1"/>
    <col min="6403" max="6403" width="16.140625" style="8" customWidth="1"/>
    <col min="6404" max="6405" width="30" style="8" customWidth="1"/>
    <col min="6406" max="6406" width="21.5703125" style="8" customWidth="1"/>
    <col min="6407" max="6407" width="16.7109375" style="8" customWidth="1"/>
    <col min="6408" max="6408" width="15.7109375" style="8" customWidth="1"/>
    <col min="6409" max="6409" width="19.140625" style="8" customWidth="1"/>
    <col min="6410" max="6410" width="18.140625" style="8" customWidth="1"/>
    <col min="6411" max="6655" width="7.85546875" style="8"/>
    <col min="6656" max="6656" width="0" style="8" hidden="1" customWidth="1"/>
    <col min="6657" max="6658" width="15" style="8" customWidth="1"/>
    <col min="6659" max="6659" width="16.140625" style="8" customWidth="1"/>
    <col min="6660" max="6661" width="30" style="8" customWidth="1"/>
    <col min="6662" max="6662" width="21.5703125" style="8" customWidth="1"/>
    <col min="6663" max="6663" width="16.7109375" style="8" customWidth="1"/>
    <col min="6664" max="6664" width="15.7109375" style="8" customWidth="1"/>
    <col min="6665" max="6665" width="19.140625" style="8" customWidth="1"/>
    <col min="6666" max="6666" width="18.140625" style="8" customWidth="1"/>
    <col min="6667" max="6911" width="7.85546875" style="8"/>
    <col min="6912" max="6912" width="0" style="8" hidden="1" customWidth="1"/>
    <col min="6913" max="6914" width="15" style="8" customWidth="1"/>
    <col min="6915" max="6915" width="16.140625" style="8" customWidth="1"/>
    <col min="6916" max="6917" width="30" style="8" customWidth="1"/>
    <col min="6918" max="6918" width="21.5703125" style="8" customWidth="1"/>
    <col min="6919" max="6919" width="16.7109375" style="8" customWidth="1"/>
    <col min="6920" max="6920" width="15.7109375" style="8" customWidth="1"/>
    <col min="6921" max="6921" width="19.140625" style="8" customWidth="1"/>
    <col min="6922" max="6922" width="18.140625" style="8" customWidth="1"/>
    <col min="6923" max="7167" width="7.85546875" style="8"/>
    <col min="7168" max="7168" width="0" style="8" hidden="1" customWidth="1"/>
    <col min="7169" max="7170" width="15" style="8" customWidth="1"/>
    <col min="7171" max="7171" width="16.140625" style="8" customWidth="1"/>
    <col min="7172" max="7173" width="30" style="8" customWidth="1"/>
    <col min="7174" max="7174" width="21.5703125" style="8" customWidth="1"/>
    <col min="7175" max="7175" width="16.7109375" style="8" customWidth="1"/>
    <col min="7176" max="7176" width="15.7109375" style="8" customWidth="1"/>
    <col min="7177" max="7177" width="19.140625" style="8" customWidth="1"/>
    <col min="7178" max="7178" width="18.140625" style="8" customWidth="1"/>
    <col min="7179" max="7423" width="7.85546875" style="8"/>
    <col min="7424" max="7424" width="0" style="8" hidden="1" customWidth="1"/>
    <col min="7425" max="7426" width="15" style="8" customWidth="1"/>
    <col min="7427" max="7427" width="16.140625" style="8" customWidth="1"/>
    <col min="7428" max="7429" width="30" style="8" customWidth="1"/>
    <col min="7430" max="7430" width="21.5703125" style="8" customWidth="1"/>
    <col min="7431" max="7431" width="16.7109375" style="8" customWidth="1"/>
    <col min="7432" max="7432" width="15.7109375" style="8" customWidth="1"/>
    <col min="7433" max="7433" width="19.140625" style="8" customWidth="1"/>
    <col min="7434" max="7434" width="18.140625" style="8" customWidth="1"/>
    <col min="7435" max="7679" width="7.85546875" style="8"/>
    <col min="7680" max="7680" width="0" style="8" hidden="1" customWidth="1"/>
    <col min="7681" max="7682" width="15" style="8" customWidth="1"/>
    <col min="7683" max="7683" width="16.140625" style="8" customWidth="1"/>
    <col min="7684" max="7685" width="30" style="8" customWidth="1"/>
    <col min="7686" max="7686" width="21.5703125" style="8" customWidth="1"/>
    <col min="7687" max="7687" width="16.7109375" style="8" customWidth="1"/>
    <col min="7688" max="7688" width="15.7109375" style="8" customWidth="1"/>
    <col min="7689" max="7689" width="19.140625" style="8" customWidth="1"/>
    <col min="7690" max="7690" width="18.140625" style="8" customWidth="1"/>
    <col min="7691" max="7935" width="7.85546875" style="8"/>
    <col min="7936" max="7936" width="0" style="8" hidden="1" customWidth="1"/>
    <col min="7937" max="7938" width="15" style="8" customWidth="1"/>
    <col min="7939" max="7939" width="16.140625" style="8" customWidth="1"/>
    <col min="7940" max="7941" width="30" style="8" customWidth="1"/>
    <col min="7942" max="7942" width="21.5703125" style="8" customWidth="1"/>
    <col min="7943" max="7943" width="16.7109375" style="8" customWidth="1"/>
    <col min="7944" max="7944" width="15.7109375" style="8" customWidth="1"/>
    <col min="7945" max="7945" width="19.140625" style="8" customWidth="1"/>
    <col min="7946" max="7946" width="18.140625" style="8" customWidth="1"/>
    <col min="7947" max="8191" width="7.85546875" style="8"/>
    <col min="8192" max="8192" width="0" style="8" hidden="1" customWidth="1"/>
    <col min="8193" max="8194" width="15" style="8" customWidth="1"/>
    <col min="8195" max="8195" width="16.140625" style="8" customWidth="1"/>
    <col min="8196" max="8197" width="30" style="8" customWidth="1"/>
    <col min="8198" max="8198" width="21.5703125" style="8" customWidth="1"/>
    <col min="8199" max="8199" width="16.7109375" style="8" customWidth="1"/>
    <col min="8200" max="8200" width="15.7109375" style="8" customWidth="1"/>
    <col min="8201" max="8201" width="19.140625" style="8" customWidth="1"/>
    <col min="8202" max="8202" width="18.140625" style="8" customWidth="1"/>
    <col min="8203" max="8447" width="7.85546875" style="8"/>
    <col min="8448" max="8448" width="0" style="8" hidden="1" customWidth="1"/>
    <col min="8449" max="8450" width="15" style="8" customWidth="1"/>
    <col min="8451" max="8451" width="16.140625" style="8" customWidth="1"/>
    <col min="8452" max="8453" width="30" style="8" customWidth="1"/>
    <col min="8454" max="8454" width="21.5703125" style="8" customWidth="1"/>
    <col min="8455" max="8455" width="16.7109375" style="8" customWidth="1"/>
    <col min="8456" max="8456" width="15.7109375" style="8" customWidth="1"/>
    <col min="8457" max="8457" width="19.140625" style="8" customWidth="1"/>
    <col min="8458" max="8458" width="18.140625" style="8" customWidth="1"/>
    <col min="8459" max="8703" width="7.85546875" style="8"/>
    <col min="8704" max="8704" width="0" style="8" hidden="1" customWidth="1"/>
    <col min="8705" max="8706" width="15" style="8" customWidth="1"/>
    <col min="8707" max="8707" width="16.140625" style="8" customWidth="1"/>
    <col min="8708" max="8709" width="30" style="8" customWidth="1"/>
    <col min="8710" max="8710" width="21.5703125" style="8" customWidth="1"/>
    <col min="8711" max="8711" width="16.7109375" style="8" customWidth="1"/>
    <col min="8712" max="8712" width="15.7109375" style="8" customWidth="1"/>
    <col min="8713" max="8713" width="19.140625" style="8" customWidth="1"/>
    <col min="8714" max="8714" width="18.140625" style="8" customWidth="1"/>
    <col min="8715" max="8959" width="7.85546875" style="8"/>
    <col min="8960" max="8960" width="0" style="8" hidden="1" customWidth="1"/>
    <col min="8961" max="8962" width="15" style="8" customWidth="1"/>
    <col min="8963" max="8963" width="16.140625" style="8" customWidth="1"/>
    <col min="8964" max="8965" width="30" style="8" customWidth="1"/>
    <col min="8966" max="8966" width="21.5703125" style="8" customWidth="1"/>
    <col min="8967" max="8967" width="16.7109375" style="8" customWidth="1"/>
    <col min="8968" max="8968" width="15.7109375" style="8" customWidth="1"/>
    <col min="8969" max="8969" width="19.140625" style="8" customWidth="1"/>
    <col min="8970" max="8970" width="18.140625" style="8" customWidth="1"/>
    <col min="8971" max="9215" width="7.85546875" style="8"/>
    <col min="9216" max="9216" width="0" style="8" hidden="1" customWidth="1"/>
    <col min="9217" max="9218" width="15" style="8" customWidth="1"/>
    <col min="9219" max="9219" width="16.140625" style="8" customWidth="1"/>
    <col min="9220" max="9221" width="30" style="8" customWidth="1"/>
    <col min="9222" max="9222" width="21.5703125" style="8" customWidth="1"/>
    <col min="9223" max="9223" width="16.7109375" style="8" customWidth="1"/>
    <col min="9224" max="9224" width="15.7109375" style="8" customWidth="1"/>
    <col min="9225" max="9225" width="19.140625" style="8" customWidth="1"/>
    <col min="9226" max="9226" width="18.140625" style="8" customWidth="1"/>
    <col min="9227" max="9471" width="7.85546875" style="8"/>
    <col min="9472" max="9472" width="0" style="8" hidden="1" customWidth="1"/>
    <col min="9473" max="9474" width="15" style="8" customWidth="1"/>
    <col min="9475" max="9475" width="16.140625" style="8" customWidth="1"/>
    <col min="9476" max="9477" width="30" style="8" customWidth="1"/>
    <col min="9478" max="9478" width="21.5703125" style="8" customWidth="1"/>
    <col min="9479" max="9479" width="16.7109375" style="8" customWidth="1"/>
    <col min="9480" max="9480" width="15.7109375" style="8" customWidth="1"/>
    <col min="9481" max="9481" width="19.140625" style="8" customWidth="1"/>
    <col min="9482" max="9482" width="18.140625" style="8" customWidth="1"/>
    <col min="9483" max="9727" width="7.85546875" style="8"/>
    <col min="9728" max="9728" width="0" style="8" hidden="1" customWidth="1"/>
    <col min="9729" max="9730" width="15" style="8" customWidth="1"/>
    <col min="9731" max="9731" width="16.140625" style="8" customWidth="1"/>
    <col min="9732" max="9733" width="30" style="8" customWidth="1"/>
    <col min="9734" max="9734" width="21.5703125" style="8" customWidth="1"/>
    <col min="9735" max="9735" width="16.7109375" style="8" customWidth="1"/>
    <col min="9736" max="9736" width="15.7109375" style="8" customWidth="1"/>
    <col min="9737" max="9737" width="19.140625" style="8" customWidth="1"/>
    <col min="9738" max="9738" width="18.140625" style="8" customWidth="1"/>
    <col min="9739" max="9983" width="7.85546875" style="8"/>
    <col min="9984" max="9984" width="0" style="8" hidden="1" customWidth="1"/>
    <col min="9985" max="9986" width="15" style="8" customWidth="1"/>
    <col min="9987" max="9987" width="16.140625" style="8" customWidth="1"/>
    <col min="9988" max="9989" width="30" style="8" customWidth="1"/>
    <col min="9990" max="9990" width="21.5703125" style="8" customWidth="1"/>
    <col min="9991" max="9991" width="16.7109375" style="8" customWidth="1"/>
    <col min="9992" max="9992" width="15.7109375" style="8" customWidth="1"/>
    <col min="9993" max="9993" width="19.140625" style="8" customWidth="1"/>
    <col min="9994" max="9994" width="18.140625" style="8" customWidth="1"/>
    <col min="9995" max="10239" width="7.85546875" style="8"/>
    <col min="10240" max="10240" width="0" style="8" hidden="1" customWidth="1"/>
    <col min="10241" max="10242" width="15" style="8" customWidth="1"/>
    <col min="10243" max="10243" width="16.140625" style="8" customWidth="1"/>
    <col min="10244" max="10245" width="30" style="8" customWidth="1"/>
    <col min="10246" max="10246" width="21.5703125" style="8" customWidth="1"/>
    <col min="10247" max="10247" width="16.7109375" style="8" customWidth="1"/>
    <col min="10248" max="10248" width="15.7109375" style="8" customWidth="1"/>
    <col min="10249" max="10249" width="19.140625" style="8" customWidth="1"/>
    <col min="10250" max="10250" width="18.140625" style="8" customWidth="1"/>
    <col min="10251" max="10495" width="7.85546875" style="8"/>
    <col min="10496" max="10496" width="0" style="8" hidden="1" customWidth="1"/>
    <col min="10497" max="10498" width="15" style="8" customWidth="1"/>
    <col min="10499" max="10499" width="16.140625" style="8" customWidth="1"/>
    <col min="10500" max="10501" width="30" style="8" customWidth="1"/>
    <col min="10502" max="10502" width="21.5703125" style="8" customWidth="1"/>
    <col min="10503" max="10503" width="16.7109375" style="8" customWidth="1"/>
    <col min="10504" max="10504" width="15.7109375" style="8" customWidth="1"/>
    <col min="10505" max="10505" width="19.140625" style="8" customWidth="1"/>
    <col min="10506" max="10506" width="18.140625" style="8" customWidth="1"/>
    <col min="10507" max="10751" width="7.85546875" style="8"/>
    <col min="10752" max="10752" width="0" style="8" hidden="1" customWidth="1"/>
    <col min="10753" max="10754" width="15" style="8" customWidth="1"/>
    <col min="10755" max="10755" width="16.140625" style="8" customWidth="1"/>
    <col min="10756" max="10757" width="30" style="8" customWidth="1"/>
    <col min="10758" max="10758" width="21.5703125" style="8" customWidth="1"/>
    <col min="10759" max="10759" width="16.7109375" style="8" customWidth="1"/>
    <col min="10760" max="10760" width="15.7109375" style="8" customWidth="1"/>
    <col min="10761" max="10761" width="19.140625" style="8" customWidth="1"/>
    <col min="10762" max="10762" width="18.140625" style="8" customWidth="1"/>
    <col min="10763" max="11007" width="7.85546875" style="8"/>
    <col min="11008" max="11008" width="0" style="8" hidden="1" customWidth="1"/>
    <col min="11009" max="11010" width="15" style="8" customWidth="1"/>
    <col min="11011" max="11011" width="16.140625" style="8" customWidth="1"/>
    <col min="11012" max="11013" width="30" style="8" customWidth="1"/>
    <col min="11014" max="11014" width="21.5703125" style="8" customWidth="1"/>
    <col min="11015" max="11015" width="16.7109375" style="8" customWidth="1"/>
    <col min="11016" max="11016" width="15.7109375" style="8" customWidth="1"/>
    <col min="11017" max="11017" width="19.140625" style="8" customWidth="1"/>
    <col min="11018" max="11018" width="18.140625" style="8" customWidth="1"/>
    <col min="11019" max="11263" width="7.85546875" style="8"/>
    <col min="11264" max="11264" width="0" style="8" hidden="1" customWidth="1"/>
    <col min="11265" max="11266" width="15" style="8" customWidth="1"/>
    <col min="11267" max="11267" width="16.140625" style="8" customWidth="1"/>
    <col min="11268" max="11269" width="30" style="8" customWidth="1"/>
    <col min="11270" max="11270" width="21.5703125" style="8" customWidth="1"/>
    <col min="11271" max="11271" width="16.7109375" style="8" customWidth="1"/>
    <col min="11272" max="11272" width="15.7109375" style="8" customWidth="1"/>
    <col min="11273" max="11273" width="19.140625" style="8" customWidth="1"/>
    <col min="11274" max="11274" width="18.140625" style="8" customWidth="1"/>
    <col min="11275" max="11519" width="7.85546875" style="8"/>
    <col min="11520" max="11520" width="0" style="8" hidden="1" customWidth="1"/>
    <col min="11521" max="11522" width="15" style="8" customWidth="1"/>
    <col min="11523" max="11523" width="16.140625" style="8" customWidth="1"/>
    <col min="11524" max="11525" width="30" style="8" customWidth="1"/>
    <col min="11526" max="11526" width="21.5703125" style="8" customWidth="1"/>
    <col min="11527" max="11527" width="16.7109375" style="8" customWidth="1"/>
    <col min="11528" max="11528" width="15.7109375" style="8" customWidth="1"/>
    <col min="11529" max="11529" width="19.140625" style="8" customWidth="1"/>
    <col min="11530" max="11530" width="18.140625" style="8" customWidth="1"/>
    <col min="11531" max="11775" width="7.85546875" style="8"/>
    <col min="11776" max="11776" width="0" style="8" hidden="1" customWidth="1"/>
    <col min="11777" max="11778" width="15" style="8" customWidth="1"/>
    <col min="11779" max="11779" width="16.140625" style="8" customWidth="1"/>
    <col min="11780" max="11781" width="30" style="8" customWidth="1"/>
    <col min="11782" max="11782" width="21.5703125" style="8" customWidth="1"/>
    <col min="11783" max="11783" width="16.7109375" style="8" customWidth="1"/>
    <col min="11784" max="11784" width="15.7109375" style="8" customWidth="1"/>
    <col min="11785" max="11785" width="19.140625" style="8" customWidth="1"/>
    <col min="11786" max="11786" width="18.140625" style="8" customWidth="1"/>
    <col min="11787" max="12031" width="7.85546875" style="8"/>
    <col min="12032" max="12032" width="0" style="8" hidden="1" customWidth="1"/>
    <col min="12033" max="12034" width="15" style="8" customWidth="1"/>
    <col min="12035" max="12035" width="16.140625" style="8" customWidth="1"/>
    <col min="12036" max="12037" width="30" style="8" customWidth="1"/>
    <col min="12038" max="12038" width="21.5703125" style="8" customWidth="1"/>
    <col min="12039" max="12039" width="16.7109375" style="8" customWidth="1"/>
    <col min="12040" max="12040" width="15.7109375" style="8" customWidth="1"/>
    <col min="12041" max="12041" width="19.140625" style="8" customWidth="1"/>
    <col min="12042" max="12042" width="18.140625" style="8" customWidth="1"/>
    <col min="12043" max="12287" width="7.85546875" style="8"/>
    <col min="12288" max="12288" width="0" style="8" hidden="1" customWidth="1"/>
    <col min="12289" max="12290" width="15" style="8" customWidth="1"/>
    <col min="12291" max="12291" width="16.140625" style="8" customWidth="1"/>
    <col min="12292" max="12293" width="30" style="8" customWidth="1"/>
    <col min="12294" max="12294" width="21.5703125" style="8" customWidth="1"/>
    <col min="12295" max="12295" width="16.7109375" style="8" customWidth="1"/>
    <col min="12296" max="12296" width="15.7109375" style="8" customWidth="1"/>
    <col min="12297" max="12297" width="19.140625" style="8" customWidth="1"/>
    <col min="12298" max="12298" width="18.140625" style="8" customWidth="1"/>
    <col min="12299" max="12543" width="7.85546875" style="8"/>
    <col min="12544" max="12544" width="0" style="8" hidden="1" customWidth="1"/>
    <col min="12545" max="12546" width="15" style="8" customWidth="1"/>
    <col min="12547" max="12547" width="16.140625" style="8" customWidth="1"/>
    <col min="12548" max="12549" width="30" style="8" customWidth="1"/>
    <col min="12550" max="12550" width="21.5703125" style="8" customWidth="1"/>
    <col min="12551" max="12551" width="16.7109375" style="8" customWidth="1"/>
    <col min="12552" max="12552" width="15.7109375" style="8" customWidth="1"/>
    <col min="12553" max="12553" width="19.140625" style="8" customWidth="1"/>
    <col min="12554" max="12554" width="18.140625" style="8" customWidth="1"/>
    <col min="12555" max="12799" width="7.85546875" style="8"/>
    <col min="12800" max="12800" width="0" style="8" hidden="1" customWidth="1"/>
    <col min="12801" max="12802" width="15" style="8" customWidth="1"/>
    <col min="12803" max="12803" width="16.140625" style="8" customWidth="1"/>
    <col min="12804" max="12805" width="30" style="8" customWidth="1"/>
    <col min="12806" max="12806" width="21.5703125" style="8" customWidth="1"/>
    <col min="12807" max="12807" width="16.7109375" style="8" customWidth="1"/>
    <col min="12808" max="12808" width="15.7109375" style="8" customWidth="1"/>
    <col min="12809" max="12809" width="19.140625" style="8" customWidth="1"/>
    <col min="12810" max="12810" width="18.140625" style="8" customWidth="1"/>
    <col min="12811" max="13055" width="7.85546875" style="8"/>
    <col min="13056" max="13056" width="0" style="8" hidden="1" customWidth="1"/>
    <col min="13057" max="13058" width="15" style="8" customWidth="1"/>
    <col min="13059" max="13059" width="16.140625" style="8" customWidth="1"/>
    <col min="13060" max="13061" width="30" style="8" customWidth="1"/>
    <col min="13062" max="13062" width="21.5703125" style="8" customWidth="1"/>
    <col min="13063" max="13063" width="16.7109375" style="8" customWidth="1"/>
    <col min="13064" max="13064" width="15.7109375" style="8" customWidth="1"/>
    <col min="13065" max="13065" width="19.140625" style="8" customWidth="1"/>
    <col min="13066" max="13066" width="18.140625" style="8" customWidth="1"/>
    <col min="13067" max="13311" width="7.85546875" style="8"/>
    <col min="13312" max="13312" width="0" style="8" hidden="1" customWidth="1"/>
    <col min="13313" max="13314" width="15" style="8" customWidth="1"/>
    <col min="13315" max="13315" width="16.140625" style="8" customWidth="1"/>
    <col min="13316" max="13317" width="30" style="8" customWidth="1"/>
    <col min="13318" max="13318" width="21.5703125" style="8" customWidth="1"/>
    <col min="13319" max="13319" width="16.7109375" style="8" customWidth="1"/>
    <col min="13320" max="13320" width="15.7109375" style="8" customWidth="1"/>
    <col min="13321" max="13321" width="19.140625" style="8" customWidth="1"/>
    <col min="13322" max="13322" width="18.140625" style="8" customWidth="1"/>
    <col min="13323" max="13567" width="7.85546875" style="8"/>
    <col min="13568" max="13568" width="0" style="8" hidden="1" customWidth="1"/>
    <col min="13569" max="13570" width="15" style="8" customWidth="1"/>
    <col min="13571" max="13571" width="16.140625" style="8" customWidth="1"/>
    <col min="13572" max="13573" width="30" style="8" customWidth="1"/>
    <col min="13574" max="13574" width="21.5703125" style="8" customWidth="1"/>
    <col min="13575" max="13575" width="16.7109375" style="8" customWidth="1"/>
    <col min="13576" max="13576" width="15.7109375" style="8" customWidth="1"/>
    <col min="13577" max="13577" width="19.140625" style="8" customWidth="1"/>
    <col min="13578" max="13578" width="18.140625" style="8" customWidth="1"/>
    <col min="13579" max="13823" width="7.85546875" style="8"/>
    <col min="13824" max="13824" width="0" style="8" hidden="1" customWidth="1"/>
    <col min="13825" max="13826" width="15" style="8" customWidth="1"/>
    <col min="13827" max="13827" width="16.140625" style="8" customWidth="1"/>
    <col min="13828" max="13829" width="30" style="8" customWidth="1"/>
    <col min="13830" max="13830" width="21.5703125" style="8" customWidth="1"/>
    <col min="13831" max="13831" width="16.7109375" style="8" customWidth="1"/>
    <col min="13832" max="13832" width="15.7109375" style="8" customWidth="1"/>
    <col min="13833" max="13833" width="19.140625" style="8" customWidth="1"/>
    <col min="13834" max="13834" width="18.140625" style="8" customWidth="1"/>
    <col min="13835" max="14079" width="7.85546875" style="8"/>
    <col min="14080" max="14080" width="0" style="8" hidden="1" customWidth="1"/>
    <col min="14081" max="14082" width="15" style="8" customWidth="1"/>
    <col min="14083" max="14083" width="16.140625" style="8" customWidth="1"/>
    <col min="14084" max="14085" width="30" style="8" customWidth="1"/>
    <col min="14086" max="14086" width="21.5703125" style="8" customWidth="1"/>
    <col min="14087" max="14087" width="16.7109375" style="8" customWidth="1"/>
    <col min="14088" max="14088" width="15.7109375" style="8" customWidth="1"/>
    <col min="14089" max="14089" width="19.140625" style="8" customWidth="1"/>
    <col min="14090" max="14090" width="18.140625" style="8" customWidth="1"/>
    <col min="14091" max="14335" width="7.85546875" style="8"/>
    <col min="14336" max="14336" width="0" style="8" hidden="1" customWidth="1"/>
    <col min="14337" max="14338" width="15" style="8" customWidth="1"/>
    <col min="14339" max="14339" width="16.140625" style="8" customWidth="1"/>
    <col min="14340" max="14341" width="30" style="8" customWidth="1"/>
    <col min="14342" max="14342" width="21.5703125" style="8" customWidth="1"/>
    <col min="14343" max="14343" width="16.7109375" style="8" customWidth="1"/>
    <col min="14344" max="14344" width="15.7109375" style="8" customWidth="1"/>
    <col min="14345" max="14345" width="19.140625" style="8" customWidth="1"/>
    <col min="14346" max="14346" width="18.140625" style="8" customWidth="1"/>
    <col min="14347" max="14591" width="7.85546875" style="8"/>
    <col min="14592" max="14592" width="0" style="8" hidden="1" customWidth="1"/>
    <col min="14593" max="14594" width="15" style="8" customWidth="1"/>
    <col min="14595" max="14595" width="16.140625" style="8" customWidth="1"/>
    <col min="14596" max="14597" width="30" style="8" customWidth="1"/>
    <col min="14598" max="14598" width="21.5703125" style="8" customWidth="1"/>
    <col min="14599" max="14599" width="16.7109375" style="8" customWidth="1"/>
    <col min="14600" max="14600" width="15.7109375" style="8" customWidth="1"/>
    <col min="14601" max="14601" width="19.140625" style="8" customWidth="1"/>
    <col min="14602" max="14602" width="18.140625" style="8" customWidth="1"/>
    <col min="14603" max="14847" width="7.85546875" style="8"/>
    <col min="14848" max="14848" width="0" style="8" hidden="1" customWidth="1"/>
    <col min="14849" max="14850" width="15" style="8" customWidth="1"/>
    <col min="14851" max="14851" width="16.140625" style="8" customWidth="1"/>
    <col min="14852" max="14853" width="30" style="8" customWidth="1"/>
    <col min="14854" max="14854" width="21.5703125" style="8" customWidth="1"/>
    <col min="14855" max="14855" width="16.7109375" style="8" customWidth="1"/>
    <col min="14856" max="14856" width="15.7109375" style="8" customWidth="1"/>
    <col min="14857" max="14857" width="19.140625" style="8" customWidth="1"/>
    <col min="14858" max="14858" width="18.140625" style="8" customWidth="1"/>
    <col min="14859" max="15103" width="7.85546875" style="8"/>
    <col min="15104" max="15104" width="0" style="8" hidden="1" customWidth="1"/>
    <col min="15105" max="15106" width="15" style="8" customWidth="1"/>
    <col min="15107" max="15107" width="16.140625" style="8" customWidth="1"/>
    <col min="15108" max="15109" width="30" style="8" customWidth="1"/>
    <col min="15110" max="15110" width="21.5703125" style="8" customWidth="1"/>
    <col min="15111" max="15111" width="16.7109375" style="8" customWidth="1"/>
    <col min="15112" max="15112" width="15.7109375" style="8" customWidth="1"/>
    <col min="15113" max="15113" width="19.140625" style="8" customWidth="1"/>
    <col min="15114" max="15114" width="18.140625" style="8" customWidth="1"/>
    <col min="15115" max="15359" width="7.85546875" style="8"/>
    <col min="15360" max="15360" width="0" style="8" hidden="1" customWidth="1"/>
    <col min="15361" max="15362" width="15" style="8" customWidth="1"/>
    <col min="15363" max="15363" width="16.140625" style="8" customWidth="1"/>
    <col min="15364" max="15365" width="30" style="8" customWidth="1"/>
    <col min="15366" max="15366" width="21.5703125" style="8" customWidth="1"/>
    <col min="15367" max="15367" width="16.7109375" style="8" customWidth="1"/>
    <col min="15368" max="15368" width="15.7109375" style="8" customWidth="1"/>
    <col min="15369" max="15369" width="19.140625" style="8" customWidth="1"/>
    <col min="15370" max="15370" width="18.140625" style="8" customWidth="1"/>
    <col min="15371" max="15615" width="7.85546875" style="8"/>
    <col min="15616" max="15616" width="0" style="8" hidden="1" customWidth="1"/>
    <col min="15617" max="15618" width="15" style="8" customWidth="1"/>
    <col min="15619" max="15619" width="16.140625" style="8" customWidth="1"/>
    <col min="15620" max="15621" width="30" style="8" customWidth="1"/>
    <col min="15622" max="15622" width="21.5703125" style="8" customWidth="1"/>
    <col min="15623" max="15623" width="16.7109375" style="8" customWidth="1"/>
    <col min="15624" max="15624" width="15.7109375" style="8" customWidth="1"/>
    <col min="15625" max="15625" width="19.140625" style="8" customWidth="1"/>
    <col min="15626" max="15626" width="18.140625" style="8" customWidth="1"/>
    <col min="15627" max="15871" width="7.85546875" style="8"/>
    <col min="15872" max="15872" width="0" style="8" hidden="1" customWidth="1"/>
    <col min="15873" max="15874" width="15" style="8" customWidth="1"/>
    <col min="15875" max="15875" width="16.140625" style="8" customWidth="1"/>
    <col min="15876" max="15877" width="30" style="8" customWidth="1"/>
    <col min="15878" max="15878" width="21.5703125" style="8" customWidth="1"/>
    <col min="15879" max="15879" width="16.7109375" style="8" customWidth="1"/>
    <col min="15880" max="15880" width="15.7109375" style="8" customWidth="1"/>
    <col min="15881" max="15881" width="19.140625" style="8" customWidth="1"/>
    <col min="15882" max="15882" width="18.140625" style="8" customWidth="1"/>
    <col min="15883" max="16127" width="7.85546875" style="8"/>
    <col min="16128" max="16128" width="0" style="8" hidden="1" customWidth="1"/>
    <col min="16129" max="16130" width="15" style="8" customWidth="1"/>
    <col min="16131" max="16131" width="16.140625" style="8" customWidth="1"/>
    <col min="16132" max="16133" width="30" style="8" customWidth="1"/>
    <col min="16134" max="16134" width="21.5703125" style="8" customWidth="1"/>
    <col min="16135" max="16135" width="16.7109375" style="8" customWidth="1"/>
    <col min="16136" max="16136" width="15.7109375" style="8" customWidth="1"/>
    <col min="16137" max="16137" width="19.140625" style="8" customWidth="1"/>
    <col min="16138" max="16138" width="18.140625" style="8" customWidth="1"/>
    <col min="16139" max="16384" width="7.85546875" style="8"/>
  </cols>
  <sheetData>
    <row r="1" spans="1:12" ht="15.75" x14ac:dyDescent="0.2">
      <c r="A1" s="1"/>
      <c r="B1" s="1"/>
      <c r="C1" s="1"/>
      <c r="D1" s="1"/>
      <c r="E1" s="1"/>
      <c r="F1" s="1"/>
      <c r="G1" s="1"/>
      <c r="H1" s="69"/>
      <c r="I1" s="1"/>
      <c r="J1" s="84" t="s">
        <v>10</v>
      </c>
      <c r="K1" s="84"/>
      <c r="L1" s="2"/>
    </row>
    <row r="2" spans="1:12" s="10" customFormat="1" ht="15" customHeight="1" x14ac:dyDescent="0.2">
      <c r="A2" s="4"/>
      <c r="B2" s="4"/>
      <c r="C2" s="11"/>
      <c r="D2" s="5"/>
      <c r="E2" s="5"/>
      <c r="F2" s="85" t="s">
        <v>28</v>
      </c>
      <c r="G2" s="85"/>
      <c r="H2" s="85"/>
      <c r="I2" s="85"/>
      <c r="J2" s="85"/>
      <c r="K2" s="85"/>
      <c r="L2" s="11"/>
    </row>
    <row r="3" spans="1:12" s="10" customFormat="1" ht="16.5" customHeight="1" x14ac:dyDescent="0.2">
      <c r="A3" s="4"/>
      <c r="B3" s="4"/>
      <c r="C3" s="11"/>
      <c r="D3" s="6"/>
      <c r="E3" s="6"/>
      <c r="F3" s="86" t="s">
        <v>29</v>
      </c>
      <c r="G3" s="86"/>
      <c r="H3" s="86"/>
      <c r="I3" s="86"/>
      <c r="J3" s="86"/>
      <c r="K3" s="86"/>
      <c r="L3" s="11"/>
    </row>
    <row r="4" spans="1:12" s="10" customFormat="1" ht="18" customHeight="1" x14ac:dyDescent="0.2">
      <c r="A4" s="4"/>
      <c r="B4" s="4"/>
      <c r="C4" s="11"/>
      <c r="D4" s="6"/>
      <c r="E4" s="6"/>
      <c r="F4" s="43"/>
      <c r="G4" s="43"/>
      <c r="H4" s="86" t="s">
        <v>94</v>
      </c>
      <c r="I4" s="86"/>
      <c r="J4" s="86"/>
      <c r="K4" s="86"/>
      <c r="L4" s="11"/>
    </row>
    <row r="5" spans="1:12" ht="56.25" customHeight="1" x14ac:dyDescent="0.2">
      <c r="A5" s="1"/>
      <c r="B5" s="87" t="s">
        <v>26</v>
      </c>
      <c r="C5" s="87"/>
      <c r="D5" s="87"/>
      <c r="E5" s="87"/>
      <c r="F5" s="87"/>
      <c r="G5" s="87"/>
      <c r="H5" s="87"/>
      <c r="I5" s="87"/>
      <c r="J5" s="87"/>
      <c r="K5" s="87"/>
      <c r="L5" s="2"/>
    </row>
    <row r="6" spans="1:12" ht="18.75" x14ac:dyDescent="0.2">
      <c r="A6" s="1"/>
      <c r="B6" s="17">
        <v>23501000000</v>
      </c>
      <c r="C6" s="18"/>
      <c r="D6" s="18"/>
      <c r="E6" s="18"/>
      <c r="F6" s="67"/>
      <c r="G6" s="18"/>
      <c r="H6" s="19"/>
      <c r="I6" s="18"/>
      <c r="J6" s="18"/>
      <c r="K6" s="18"/>
      <c r="L6" s="2"/>
    </row>
    <row r="7" spans="1:12" ht="18.75" x14ac:dyDescent="0.25">
      <c r="A7" s="1"/>
      <c r="B7" s="20" t="s">
        <v>14</v>
      </c>
      <c r="C7" s="18"/>
      <c r="D7" s="18"/>
      <c r="E7" s="18"/>
      <c r="F7" s="19"/>
      <c r="G7" s="18"/>
      <c r="H7" s="19"/>
      <c r="I7" s="18"/>
      <c r="J7" s="18"/>
      <c r="K7" s="21" t="s">
        <v>3</v>
      </c>
      <c r="L7" s="2"/>
    </row>
    <row r="8" spans="1:12" s="13" customFormat="1" ht="132" customHeight="1" x14ac:dyDescent="0.25">
      <c r="A8" s="22" t="s">
        <v>7</v>
      </c>
      <c r="B8" s="56" t="s">
        <v>13</v>
      </c>
      <c r="C8" s="56" t="s">
        <v>12</v>
      </c>
      <c r="D8" s="56" t="s">
        <v>8</v>
      </c>
      <c r="E8" s="56" t="s">
        <v>15</v>
      </c>
      <c r="F8" s="56" t="s">
        <v>24</v>
      </c>
      <c r="G8" s="56" t="s">
        <v>25</v>
      </c>
      <c r="H8" s="70" t="s">
        <v>16</v>
      </c>
      <c r="I8" s="56" t="s">
        <v>17</v>
      </c>
      <c r="J8" s="56" t="s">
        <v>18</v>
      </c>
      <c r="K8" s="56" t="s">
        <v>19</v>
      </c>
      <c r="L8" s="23" t="s">
        <v>20</v>
      </c>
    </row>
    <row r="9" spans="1:12" s="14" customFormat="1" ht="15" x14ac:dyDescent="0.25">
      <c r="A9" s="24">
        <v>1</v>
      </c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5">
        <v>10</v>
      </c>
      <c r="L9" s="26"/>
    </row>
    <row r="10" spans="1:12" s="12" customFormat="1" ht="29.25" customHeight="1" x14ac:dyDescent="0.25">
      <c r="A10" s="27" t="s">
        <v>9</v>
      </c>
      <c r="B10" s="27" t="s">
        <v>9</v>
      </c>
      <c r="C10" s="22"/>
      <c r="D10" s="28"/>
      <c r="E10" s="29" t="s">
        <v>0</v>
      </c>
      <c r="F10" s="29"/>
      <c r="G10" s="29"/>
      <c r="H10" s="47">
        <f>H11+H13+H23+H25+H27</f>
        <v>4073560</v>
      </c>
      <c r="I10" s="30">
        <f>I11</f>
        <v>0</v>
      </c>
      <c r="J10" s="47">
        <f>J11+J13+J23+J25+J27</f>
        <v>4073560</v>
      </c>
      <c r="K10" s="53">
        <v>0</v>
      </c>
      <c r="L10" s="21"/>
    </row>
    <row r="11" spans="1:12" s="13" customFormat="1" ht="26.25" customHeight="1" x14ac:dyDescent="0.25">
      <c r="A11" s="27"/>
      <c r="B11" s="27" t="s">
        <v>22</v>
      </c>
      <c r="C11" s="31"/>
      <c r="D11" s="31"/>
      <c r="E11" s="32" t="s">
        <v>23</v>
      </c>
      <c r="F11" s="33"/>
      <c r="G11" s="34"/>
      <c r="H11" s="48">
        <f>H12</f>
        <v>680630</v>
      </c>
      <c r="I11" s="35"/>
      <c r="J11" s="48">
        <f>H11</f>
        <v>680630</v>
      </c>
      <c r="K11" s="54"/>
      <c r="L11" s="36"/>
    </row>
    <row r="12" spans="1:12" s="14" customFormat="1" ht="57" customHeight="1" x14ac:dyDescent="0.25">
      <c r="A12" s="24"/>
      <c r="B12" s="7" t="s">
        <v>1</v>
      </c>
      <c r="C12" s="7" t="s">
        <v>11</v>
      </c>
      <c r="D12" s="7" t="s">
        <v>2</v>
      </c>
      <c r="E12" s="57" t="s">
        <v>27</v>
      </c>
      <c r="F12" s="58" t="s">
        <v>65</v>
      </c>
      <c r="G12" s="37">
        <v>2021</v>
      </c>
      <c r="H12" s="49">
        <f>30000+60000+550000+50000-4808-4192-370</f>
        <v>680630</v>
      </c>
      <c r="I12" s="52">
        <v>0</v>
      </c>
      <c r="J12" s="49">
        <f>H12</f>
        <v>680630</v>
      </c>
      <c r="K12" s="55">
        <v>0</v>
      </c>
      <c r="L12" s="26"/>
    </row>
    <row r="13" spans="1:12" s="14" customFormat="1" ht="23.25" customHeight="1" x14ac:dyDescent="0.25">
      <c r="A13" s="24"/>
      <c r="B13" s="27" t="s">
        <v>31</v>
      </c>
      <c r="C13" s="31"/>
      <c r="D13" s="31"/>
      <c r="E13" s="88" t="s">
        <v>32</v>
      </c>
      <c r="F13" s="89"/>
      <c r="G13" s="37"/>
      <c r="H13" s="48">
        <f>H14+H15+H16+H17+H18+H21+H22</f>
        <v>1973685</v>
      </c>
      <c r="I13" s="52">
        <v>0</v>
      </c>
      <c r="J13" s="48">
        <f>H13</f>
        <v>1973685</v>
      </c>
      <c r="K13" s="55">
        <v>0</v>
      </c>
      <c r="L13" s="26"/>
    </row>
    <row r="14" spans="1:12" s="14" customFormat="1" ht="23.25" customHeight="1" x14ac:dyDescent="0.25">
      <c r="A14" s="24"/>
      <c r="B14" s="44" t="s">
        <v>80</v>
      </c>
      <c r="C14" s="45">
        <v>1021</v>
      </c>
      <c r="D14" s="44" t="s">
        <v>34</v>
      </c>
      <c r="E14" s="59" t="s">
        <v>35</v>
      </c>
      <c r="F14" s="60" t="s">
        <v>81</v>
      </c>
      <c r="G14" s="37">
        <v>2021</v>
      </c>
      <c r="H14" s="49">
        <v>75700</v>
      </c>
      <c r="I14" s="52">
        <v>0</v>
      </c>
      <c r="J14" s="49">
        <f t="shared" ref="J14:J32" si="0">H14</f>
        <v>75700</v>
      </c>
      <c r="K14" s="55">
        <v>0</v>
      </c>
      <c r="L14" s="26"/>
    </row>
    <row r="15" spans="1:12" s="14" customFormat="1" ht="60" customHeight="1" x14ac:dyDescent="0.25">
      <c r="A15" s="24"/>
      <c r="B15" s="44" t="s">
        <v>33</v>
      </c>
      <c r="C15" s="45">
        <v>1061</v>
      </c>
      <c r="D15" s="44" t="s">
        <v>34</v>
      </c>
      <c r="E15" s="59" t="s">
        <v>35</v>
      </c>
      <c r="F15" s="60" t="s">
        <v>62</v>
      </c>
      <c r="G15" s="37">
        <v>2021</v>
      </c>
      <c r="H15" s="49">
        <f>50000-700</f>
        <v>49300</v>
      </c>
      <c r="I15" s="52">
        <v>0</v>
      </c>
      <c r="J15" s="49">
        <f t="shared" ref="J15:J17" si="1">H15</f>
        <v>49300</v>
      </c>
      <c r="K15" s="55">
        <v>0</v>
      </c>
      <c r="L15" s="26"/>
    </row>
    <row r="16" spans="1:12" s="14" customFormat="1" ht="60" customHeight="1" x14ac:dyDescent="0.25">
      <c r="A16" s="24"/>
      <c r="B16" s="44" t="s">
        <v>33</v>
      </c>
      <c r="C16" s="45">
        <v>1061</v>
      </c>
      <c r="D16" s="44" t="s">
        <v>34</v>
      </c>
      <c r="E16" s="59" t="s">
        <v>35</v>
      </c>
      <c r="F16" s="60" t="s">
        <v>79</v>
      </c>
      <c r="G16" s="37">
        <v>2021</v>
      </c>
      <c r="H16" s="49">
        <f>50000-1000</f>
        <v>49000</v>
      </c>
      <c r="I16" s="52">
        <v>0</v>
      </c>
      <c r="J16" s="49">
        <f t="shared" ref="J16" si="2">H16</f>
        <v>49000</v>
      </c>
      <c r="K16" s="55">
        <v>0</v>
      </c>
      <c r="L16" s="26"/>
    </row>
    <row r="17" spans="1:12" s="14" customFormat="1" ht="77.25" customHeight="1" x14ac:dyDescent="0.25">
      <c r="A17" s="24"/>
      <c r="B17" s="44" t="s">
        <v>33</v>
      </c>
      <c r="C17" s="45">
        <v>1061</v>
      </c>
      <c r="D17" s="44" t="s">
        <v>34</v>
      </c>
      <c r="E17" s="59" t="s">
        <v>35</v>
      </c>
      <c r="F17" s="60" t="s">
        <v>82</v>
      </c>
      <c r="G17" s="37">
        <v>2021</v>
      </c>
      <c r="H17" s="49">
        <f>30000+570000-6480-7393</f>
        <v>586127</v>
      </c>
      <c r="I17" s="52">
        <v>0</v>
      </c>
      <c r="J17" s="49">
        <f t="shared" si="1"/>
        <v>586127</v>
      </c>
      <c r="K17" s="55">
        <v>0</v>
      </c>
      <c r="L17" s="26"/>
    </row>
    <row r="18" spans="1:12" s="14" customFormat="1" ht="60" customHeight="1" x14ac:dyDescent="0.25">
      <c r="A18" s="24"/>
      <c r="B18" s="44" t="s">
        <v>33</v>
      </c>
      <c r="C18" s="45">
        <v>1061</v>
      </c>
      <c r="D18" s="44" t="s">
        <v>34</v>
      </c>
      <c r="E18" s="59" t="s">
        <v>35</v>
      </c>
      <c r="F18" s="60" t="s">
        <v>36</v>
      </c>
      <c r="G18" s="37">
        <v>2021</v>
      </c>
      <c r="H18" s="49">
        <f>976600+159010-3410</f>
        <v>1132200</v>
      </c>
      <c r="I18" s="52">
        <v>0</v>
      </c>
      <c r="J18" s="49">
        <f t="shared" si="0"/>
        <v>1132200</v>
      </c>
      <c r="K18" s="55">
        <v>0</v>
      </c>
      <c r="L18" s="26"/>
    </row>
    <row r="19" spans="1:12" s="13" customFormat="1" ht="117.75" customHeight="1" x14ac:dyDescent="0.25">
      <c r="A19" s="22" t="s">
        <v>7</v>
      </c>
      <c r="B19" s="56" t="s">
        <v>13</v>
      </c>
      <c r="C19" s="56" t="s">
        <v>12</v>
      </c>
      <c r="D19" s="56" t="s">
        <v>8</v>
      </c>
      <c r="E19" s="56" t="s">
        <v>15</v>
      </c>
      <c r="F19" s="56" t="s">
        <v>24</v>
      </c>
      <c r="G19" s="56" t="s">
        <v>25</v>
      </c>
      <c r="H19" s="70" t="s">
        <v>16</v>
      </c>
      <c r="I19" s="56" t="s">
        <v>17</v>
      </c>
      <c r="J19" s="56" t="s">
        <v>18</v>
      </c>
      <c r="K19" s="56" t="s">
        <v>19</v>
      </c>
      <c r="L19" s="23" t="s">
        <v>20</v>
      </c>
    </row>
    <row r="20" spans="1:12" s="14" customFormat="1" ht="15" x14ac:dyDescent="0.25">
      <c r="A20" s="24">
        <v>1</v>
      </c>
      <c r="B20" s="24">
        <v>1</v>
      </c>
      <c r="C20" s="24">
        <v>2</v>
      </c>
      <c r="D20" s="24">
        <v>3</v>
      </c>
      <c r="E20" s="24">
        <v>4</v>
      </c>
      <c r="F20" s="37">
        <v>5</v>
      </c>
      <c r="G20" s="24">
        <v>6</v>
      </c>
      <c r="H20" s="24">
        <v>7</v>
      </c>
      <c r="I20" s="24">
        <v>8</v>
      </c>
      <c r="J20" s="24">
        <v>9</v>
      </c>
      <c r="K20" s="25">
        <v>10</v>
      </c>
      <c r="L20" s="26"/>
    </row>
    <row r="21" spans="1:12" s="14" customFormat="1" ht="60" customHeight="1" x14ac:dyDescent="0.25">
      <c r="A21" s="24"/>
      <c r="B21" s="44" t="s">
        <v>74</v>
      </c>
      <c r="C21" s="45">
        <v>1181</v>
      </c>
      <c r="D21" s="44" t="s">
        <v>76</v>
      </c>
      <c r="E21" s="59" t="s">
        <v>77</v>
      </c>
      <c r="F21" s="60" t="s">
        <v>79</v>
      </c>
      <c r="G21" s="37">
        <v>2021</v>
      </c>
      <c r="H21" s="49">
        <v>10000</v>
      </c>
      <c r="I21" s="52">
        <v>0</v>
      </c>
      <c r="J21" s="49">
        <f t="shared" ref="J21" si="3">H21</f>
        <v>10000</v>
      </c>
      <c r="K21" s="55">
        <v>0</v>
      </c>
      <c r="L21" s="26"/>
    </row>
    <row r="22" spans="1:12" s="14" customFormat="1" ht="60" customHeight="1" x14ac:dyDescent="0.25">
      <c r="A22" s="24"/>
      <c r="B22" s="44" t="s">
        <v>75</v>
      </c>
      <c r="C22" s="45">
        <v>1182</v>
      </c>
      <c r="D22" s="44" t="s">
        <v>76</v>
      </c>
      <c r="E22" s="59" t="s">
        <v>78</v>
      </c>
      <c r="F22" s="60" t="s">
        <v>79</v>
      </c>
      <c r="G22" s="37">
        <v>2021</v>
      </c>
      <c r="H22" s="49">
        <v>71358</v>
      </c>
      <c r="I22" s="52">
        <v>0</v>
      </c>
      <c r="J22" s="49">
        <f t="shared" ref="J22" si="4">H22</f>
        <v>71358</v>
      </c>
      <c r="K22" s="55">
        <v>0</v>
      </c>
      <c r="L22" s="26"/>
    </row>
    <row r="23" spans="1:12" s="14" customFormat="1" ht="23.25" customHeight="1" x14ac:dyDescent="0.25">
      <c r="A23" s="24"/>
      <c r="B23" s="27" t="s">
        <v>37</v>
      </c>
      <c r="C23" s="31"/>
      <c r="D23" s="31"/>
      <c r="E23" s="88" t="s">
        <v>38</v>
      </c>
      <c r="F23" s="89"/>
      <c r="G23" s="37"/>
      <c r="H23" s="48">
        <f>H24</f>
        <v>20000</v>
      </c>
      <c r="I23" s="52">
        <v>0</v>
      </c>
      <c r="J23" s="49">
        <f t="shared" si="0"/>
        <v>20000</v>
      </c>
      <c r="K23" s="55">
        <v>0</v>
      </c>
      <c r="L23" s="26"/>
    </row>
    <row r="24" spans="1:12" s="14" customFormat="1" ht="44.25" customHeight="1" x14ac:dyDescent="0.25">
      <c r="A24" s="24"/>
      <c r="B24" s="44" t="s">
        <v>39</v>
      </c>
      <c r="C24" s="46">
        <v>4060</v>
      </c>
      <c r="D24" s="45" t="s">
        <v>40</v>
      </c>
      <c r="E24" s="61" t="s">
        <v>41</v>
      </c>
      <c r="F24" s="58" t="s">
        <v>30</v>
      </c>
      <c r="G24" s="37">
        <v>2021</v>
      </c>
      <c r="H24" s="49">
        <v>20000</v>
      </c>
      <c r="I24" s="52">
        <v>0</v>
      </c>
      <c r="J24" s="49">
        <f t="shared" si="0"/>
        <v>20000</v>
      </c>
      <c r="K24" s="55">
        <v>0</v>
      </c>
      <c r="L24" s="26"/>
    </row>
    <row r="25" spans="1:12" s="14" customFormat="1" ht="31.5" customHeight="1" x14ac:dyDescent="0.25">
      <c r="A25" s="24"/>
      <c r="B25" s="27" t="s">
        <v>42</v>
      </c>
      <c r="C25" s="31"/>
      <c r="D25" s="31"/>
      <c r="E25" s="88" t="s">
        <v>43</v>
      </c>
      <c r="F25" s="89"/>
      <c r="G25" s="37"/>
      <c r="H25" s="48">
        <f>H26</f>
        <v>648900</v>
      </c>
      <c r="I25" s="52">
        <v>0</v>
      </c>
      <c r="J25" s="49">
        <f t="shared" si="0"/>
        <v>648900</v>
      </c>
      <c r="K25" s="55">
        <v>0</v>
      </c>
      <c r="L25" s="26"/>
    </row>
    <row r="26" spans="1:12" s="14" customFormat="1" ht="27.75" customHeight="1" x14ac:dyDescent="0.25">
      <c r="A26" s="24"/>
      <c r="B26" s="62" t="s">
        <v>44</v>
      </c>
      <c r="C26" s="62" t="s">
        <v>45</v>
      </c>
      <c r="D26" s="62" t="s">
        <v>46</v>
      </c>
      <c r="E26" s="63" t="s">
        <v>47</v>
      </c>
      <c r="F26" s="58" t="s">
        <v>89</v>
      </c>
      <c r="G26" s="37">
        <v>2021</v>
      </c>
      <c r="H26" s="49">
        <f>50000+650000-1100-50000</f>
        <v>648900</v>
      </c>
      <c r="I26" s="52">
        <v>0</v>
      </c>
      <c r="J26" s="49">
        <f t="shared" si="0"/>
        <v>648900</v>
      </c>
      <c r="K26" s="55">
        <v>0</v>
      </c>
      <c r="L26" s="26"/>
    </row>
    <row r="27" spans="1:12" s="14" customFormat="1" ht="23.25" customHeight="1" x14ac:dyDescent="0.25">
      <c r="A27" s="24"/>
      <c r="B27" s="27" t="s">
        <v>48</v>
      </c>
      <c r="C27" s="31"/>
      <c r="D27" s="31"/>
      <c r="E27" s="90" t="s">
        <v>49</v>
      </c>
      <c r="F27" s="90"/>
      <c r="G27" s="37"/>
      <c r="H27" s="48">
        <f>SUM(H28:H33)</f>
        <v>750345</v>
      </c>
      <c r="I27" s="52">
        <v>0</v>
      </c>
      <c r="J27" s="49">
        <f t="shared" si="0"/>
        <v>750345</v>
      </c>
      <c r="K27" s="55">
        <v>0</v>
      </c>
      <c r="L27" s="26"/>
    </row>
    <row r="28" spans="1:12" s="14" customFormat="1" ht="60" x14ac:dyDescent="0.25">
      <c r="A28" s="24"/>
      <c r="B28" s="44" t="s">
        <v>66</v>
      </c>
      <c r="C28" s="44" t="s">
        <v>67</v>
      </c>
      <c r="D28" s="44" t="s">
        <v>69</v>
      </c>
      <c r="E28" s="59" t="s">
        <v>68</v>
      </c>
      <c r="F28" s="58" t="s">
        <v>70</v>
      </c>
      <c r="G28" s="37">
        <v>2021</v>
      </c>
      <c r="H28" s="49">
        <v>5900</v>
      </c>
      <c r="I28" s="52">
        <v>0</v>
      </c>
      <c r="J28" s="49">
        <f t="shared" ref="J28" si="5">H28</f>
        <v>5900</v>
      </c>
      <c r="K28" s="55">
        <v>0</v>
      </c>
      <c r="L28" s="26"/>
    </row>
    <row r="29" spans="1:12" s="14" customFormat="1" ht="65.25" customHeight="1" x14ac:dyDescent="0.25">
      <c r="A29" s="24"/>
      <c r="B29" s="62" t="s">
        <v>71</v>
      </c>
      <c r="C29" s="62" t="s">
        <v>72</v>
      </c>
      <c r="D29" s="62" t="s">
        <v>50</v>
      </c>
      <c r="E29" s="68" t="s">
        <v>73</v>
      </c>
      <c r="F29" s="58" t="s">
        <v>83</v>
      </c>
      <c r="G29" s="37">
        <v>2021</v>
      </c>
      <c r="H29" s="49">
        <f>5100+505775+4808+1100+370</f>
        <v>517153</v>
      </c>
      <c r="I29" s="52">
        <v>0</v>
      </c>
      <c r="J29" s="49">
        <f t="shared" ref="J29" si="6">H29</f>
        <v>517153</v>
      </c>
      <c r="K29" s="55">
        <v>0</v>
      </c>
      <c r="L29" s="26"/>
    </row>
    <row r="30" spans="1:12" s="14" customFormat="1" ht="65.25" customHeight="1" x14ac:dyDescent="0.25">
      <c r="A30" s="24"/>
      <c r="B30" s="62" t="s">
        <v>90</v>
      </c>
      <c r="C30" s="81" t="s">
        <v>91</v>
      </c>
      <c r="D30" s="62" t="s">
        <v>50</v>
      </c>
      <c r="E30" s="68" t="s">
        <v>92</v>
      </c>
      <c r="F30" s="58" t="s">
        <v>93</v>
      </c>
      <c r="G30" s="37">
        <v>2022</v>
      </c>
      <c r="H30" s="49">
        <f>130000-40000</f>
        <v>90000</v>
      </c>
      <c r="I30" s="52">
        <v>0</v>
      </c>
      <c r="J30" s="49">
        <f t="shared" ref="J30" si="7">H30</f>
        <v>90000</v>
      </c>
      <c r="K30" s="55">
        <v>0</v>
      </c>
      <c r="L30" s="26"/>
    </row>
    <row r="31" spans="1:12" s="14" customFormat="1" ht="46.5" customHeight="1" x14ac:dyDescent="0.25">
      <c r="A31" s="24"/>
      <c r="B31" s="44" t="s">
        <v>51</v>
      </c>
      <c r="C31" s="44" t="s">
        <v>52</v>
      </c>
      <c r="D31" s="44" t="s">
        <v>50</v>
      </c>
      <c r="E31" s="59" t="s">
        <v>53</v>
      </c>
      <c r="F31" s="58" t="s">
        <v>54</v>
      </c>
      <c r="G31" s="37">
        <v>2021</v>
      </c>
      <c r="H31" s="49">
        <v>40000</v>
      </c>
      <c r="I31" s="52">
        <v>0</v>
      </c>
      <c r="J31" s="49">
        <f t="shared" si="0"/>
        <v>40000</v>
      </c>
      <c r="K31" s="55">
        <v>0</v>
      </c>
      <c r="L31" s="26"/>
    </row>
    <row r="32" spans="1:12" s="14" customFormat="1" ht="48" customHeight="1" x14ac:dyDescent="0.25">
      <c r="A32" s="24"/>
      <c r="B32" s="44" t="s">
        <v>51</v>
      </c>
      <c r="C32" s="44" t="s">
        <v>52</v>
      </c>
      <c r="D32" s="44" t="s">
        <v>50</v>
      </c>
      <c r="E32" s="59" t="s">
        <v>53</v>
      </c>
      <c r="F32" s="58" t="s">
        <v>84</v>
      </c>
      <c r="G32" s="37">
        <v>2021</v>
      </c>
      <c r="H32" s="49">
        <f>20000+48100-20000+18000+4192</f>
        <v>70292</v>
      </c>
      <c r="I32" s="52">
        <v>0</v>
      </c>
      <c r="J32" s="49">
        <f t="shared" si="0"/>
        <v>70292</v>
      </c>
      <c r="K32" s="55">
        <v>0</v>
      </c>
      <c r="L32" s="26"/>
    </row>
    <row r="33" spans="1:12" s="14" customFormat="1" ht="48" customHeight="1" x14ac:dyDescent="0.25">
      <c r="A33" s="24"/>
      <c r="B33" s="44" t="s">
        <v>51</v>
      </c>
      <c r="C33" s="44" t="s">
        <v>52</v>
      </c>
      <c r="D33" s="44" t="s">
        <v>50</v>
      </c>
      <c r="E33" s="59" t="s">
        <v>53</v>
      </c>
      <c r="F33" s="58" t="s">
        <v>85</v>
      </c>
      <c r="G33" s="37">
        <v>2021</v>
      </c>
      <c r="H33" s="49">
        <f>27000</f>
        <v>27000</v>
      </c>
      <c r="I33" s="52">
        <v>0</v>
      </c>
      <c r="J33" s="49">
        <f t="shared" ref="J33" si="8">H33</f>
        <v>27000</v>
      </c>
      <c r="K33" s="55">
        <v>0</v>
      </c>
      <c r="L33" s="26"/>
    </row>
    <row r="34" spans="1:12" s="13" customFormat="1" ht="117.75" customHeight="1" x14ac:dyDescent="0.25">
      <c r="A34" s="22" t="s">
        <v>7</v>
      </c>
      <c r="B34" s="56" t="s">
        <v>13</v>
      </c>
      <c r="C34" s="56" t="s">
        <v>12</v>
      </c>
      <c r="D34" s="56" t="s">
        <v>8</v>
      </c>
      <c r="E34" s="56" t="s">
        <v>15</v>
      </c>
      <c r="F34" s="56" t="s">
        <v>24</v>
      </c>
      <c r="G34" s="56" t="s">
        <v>25</v>
      </c>
      <c r="H34" s="70" t="s">
        <v>16</v>
      </c>
      <c r="I34" s="56" t="s">
        <v>17</v>
      </c>
      <c r="J34" s="56" t="s">
        <v>18</v>
      </c>
      <c r="K34" s="56" t="s">
        <v>19</v>
      </c>
      <c r="L34" s="23" t="s">
        <v>20</v>
      </c>
    </row>
    <row r="35" spans="1:12" s="14" customFormat="1" ht="15" x14ac:dyDescent="0.25">
      <c r="A35" s="24">
        <v>1</v>
      </c>
      <c r="B35" s="24">
        <v>1</v>
      </c>
      <c r="C35" s="24">
        <v>2</v>
      </c>
      <c r="D35" s="24">
        <v>3</v>
      </c>
      <c r="E35" s="24">
        <v>4</v>
      </c>
      <c r="F35" s="24">
        <v>5</v>
      </c>
      <c r="G35" s="24">
        <v>6</v>
      </c>
      <c r="H35" s="24">
        <v>7</v>
      </c>
      <c r="I35" s="24">
        <v>8</v>
      </c>
      <c r="J35" s="24">
        <v>9</v>
      </c>
      <c r="K35" s="71">
        <v>10</v>
      </c>
      <c r="L35" s="26"/>
    </row>
    <row r="36" spans="1:12" s="12" customFormat="1" ht="50.25" customHeight="1" x14ac:dyDescent="0.25">
      <c r="A36" s="27" t="s">
        <v>9</v>
      </c>
      <c r="B36" s="27" t="s">
        <v>55</v>
      </c>
      <c r="C36" s="22"/>
      <c r="D36" s="28"/>
      <c r="E36" s="29" t="s">
        <v>58</v>
      </c>
      <c r="F36" s="64"/>
      <c r="G36" s="29"/>
      <c r="H36" s="47">
        <f>H37</f>
        <v>1370057</v>
      </c>
      <c r="I36" s="30">
        <f>I37</f>
        <v>0</v>
      </c>
      <c r="J36" s="47">
        <f>J37</f>
        <v>1370057</v>
      </c>
      <c r="K36" s="53">
        <v>0</v>
      </c>
      <c r="L36" s="21"/>
    </row>
    <row r="37" spans="1:12" s="13" customFormat="1" ht="25.5" customHeight="1" x14ac:dyDescent="0.25">
      <c r="A37" s="27"/>
      <c r="B37" s="27" t="s">
        <v>56</v>
      </c>
      <c r="C37" s="31"/>
      <c r="D37" s="31"/>
      <c r="E37" s="66" t="s">
        <v>57</v>
      </c>
      <c r="F37" s="33"/>
      <c r="G37" s="34"/>
      <c r="H37" s="48">
        <f>H39+H38</f>
        <v>1370057</v>
      </c>
      <c r="I37" s="35"/>
      <c r="J37" s="48">
        <f>H37</f>
        <v>1370057</v>
      </c>
      <c r="K37" s="54"/>
      <c r="L37" s="36"/>
    </row>
    <row r="38" spans="1:12" s="14" customFormat="1" ht="76.5" customHeight="1" x14ac:dyDescent="0.25">
      <c r="A38" s="24"/>
      <c r="B38" s="77">
        <v>3719770</v>
      </c>
      <c r="C38" s="77" t="s">
        <v>86</v>
      </c>
      <c r="D38" s="77" t="s">
        <v>59</v>
      </c>
      <c r="E38" s="78" t="s">
        <v>87</v>
      </c>
      <c r="F38" s="79" t="s">
        <v>88</v>
      </c>
      <c r="G38" s="37">
        <v>2021</v>
      </c>
      <c r="H38" s="80">
        <v>290582</v>
      </c>
      <c r="I38" s="37">
        <v>0</v>
      </c>
      <c r="J38" s="80">
        <f>H38</f>
        <v>290582</v>
      </c>
      <c r="K38" s="25">
        <v>0</v>
      </c>
      <c r="L38" s="26"/>
    </row>
    <row r="39" spans="1:12" s="14" customFormat="1" ht="75.75" customHeight="1" x14ac:dyDescent="0.25">
      <c r="A39" s="24"/>
      <c r="B39" s="72">
        <v>3719750</v>
      </c>
      <c r="C39" s="73">
        <v>9750</v>
      </c>
      <c r="D39" s="72" t="s">
        <v>59</v>
      </c>
      <c r="E39" s="65" t="s">
        <v>60</v>
      </c>
      <c r="F39" s="60" t="s">
        <v>61</v>
      </c>
      <c r="G39" s="74">
        <v>2021</v>
      </c>
      <c r="H39" s="75">
        <v>1079475</v>
      </c>
      <c r="I39" s="76">
        <v>0</v>
      </c>
      <c r="J39" s="75">
        <f>H39</f>
        <v>1079475</v>
      </c>
      <c r="K39" s="55">
        <v>0</v>
      </c>
      <c r="L39" s="26"/>
    </row>
    <row r="40" spans="1:12" s="15" customFormat="1" ht="15" x14ac:dyDescent="0.25">
      <c r="A40" s="3" t="s">
        <v>4</v>
      </c>
      <c r="B40" s="3" t="s">
        <v>4</v>
      </c>
      <c r="C40" s="3" t="s">
        <v>4</v>
      </c>
      <c r="D40" s="3" t="s">
        <v>4</v>
      </c>
      <c r="E40" s="38" t="s">
        <v>6</v>
      </c>
      <c r="F40" s="39" t="s">
        <v>5</v>
      </c>
      <c r="G40" s="3" t="s">
        <v>5</v>
      </c>
      <c r="H40" s="50">
        <f>H10+H36</f>
        <v>5443617</v>
      </c>
      <c r="I40" s="50" t="s">
        <v>5</v>
      </c>
      <c r="J40" s="50">
        <f>J10+J36</f>
        <v>5443617</v>
      </c>
      <c r="K40" s="51" t="s">
        <v>4</v>
      </c>
      <c r="L40" s="40"/>
    </row>
    <row r="41" spans="1:12" s="12" customFormat="1" ht="24.75" customHeight="1" x14ac:dyDescent="0.25">
      <c r="A41" s="82" t="s">
        <v>21</v>
      </c>
      <c r="B41" s="83"/>
      <c r="C41" s="83"/>
      <c r="D41" s="83"/>
      <c r="E41" s="83"/>
      <c r="F41" s="83"/>
      <c r="G41" s="83"/>
      <c r="H41" s="83"/>
      <c r="I41" s="83"/>
      <c r="J41" s="83"/>
      <c r="K41" s="21"/>
      <c r="L41" s="21"/>
    </row>
    <row r="42" spans="1:12" s="12" customFormat="1" ht="15" x14ac:dyDescent="0.25">
      <c r="A42" s="9"/>
      <c r="B42" s="9"/>
      <c r="C42" s="9"/>
      <c r="D42" s="9"/>
      <c r="E42" s="9"/>
      <c r="F42" s="16"/>
      <c r="G42" s="9"/>
      <c r="H42" s="16"/>
      <c r="I42" s="9"/>
      <c r="J42" s="9"/>
    </row>
    <row r="43" spans="1:12" s="41" customFormat="1" ht="55.5" customHeight="1" x14ac:dyDescent="0.25">
      <c r="E43" s="41" t="s">
        <v>63</v>
      </c>
      <c r="F43" s="42"/>
      <c r="H43" s="42" t="s">
        <v>64</v>
      </c>
    </row>
  </sheetData>
  <mergeCells count="10">
    <mergeCell ref="A41:J41"/>
    <mergeCell ref="J1:K1"/>
    <mergeCell ref="F2:K2"/>
    <mergeCell ref="F3:K3"/>
    <mergeCell ref="B5:K5"/>
    <mergeCell ref="H4:K4"/>
    <mergeCell ref="E13:F13"/>
    <mergeCell ref="E23:F23"/>
    <mergeCell ref="E25:F25"/>
    <mergeCell ref="E27:F27"/>
  </mergeCells>
  <pageMargins left="0.7" right="0.7" top="0.75" bottom="0.75" header="0.3" footer="0.3"/>
  <pageSetup paperSize="9" scale="66" orientation="landscape" r:id="rId1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додаток5</vt:lpstr>
      <vt:lpstr>Лист2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2021-11-16T08:49:10Z</dcterms:modified>
</cp:coreProperties>
</file>