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З 1 СІЧ23" sheetId="4" r:id="rId1"/>
  </sheets>
  <definedNames>
    <definedName name="_xlnm.Print_Area" localSheetId="0">'З 1 СІЧ23'!$A$1:$H$86</definedName>
  </definedNames>
  <calcPr calcId="145621"/>
</workbook>
</file>

<file path=xl/calcChain.xml><?xml version="1.0" encoding="utf-8"?>
<calcChain xmlns="http://schemas.openxmlformats.org/spreadsheetml/2006/main">
  <c r="E80" i="4" l="1"/>
  <c r="E79" i="4"/>
  <c r="E35" i="4" s="1"/>
  <c r="E77" i="4"/>
  <c r="E76" i="4"/>
  <c r="E31" i="4" s="1"/>
  <c r="E75" i="4"/>
  <c r="E74" i="4"/>
  <c r="E29" i="4" s="1"/>
  <c r="E73" i="4"/>
  <c r="E72" i="4"/>
  <c r="E27" i="4" s="1"/>
  <c r="E71" i="4"/>
  <c r="E70" i="4"/>
  <c r="E69" i="4"/>
  <c r="E68" i="4"/>
  <c r="E23" i="4" s="1"/>
  <c r="E67" i="4"/>
  <c r="E66" i="4"/>
  <c r="E65" i="4"/>
  <c r="B60" i="4"/>
  <c r="D39" i="4"/>
  <c r="E38" i="4"/>
  <c r="E37" i="4"/>
  <c r="F38" i="4" s="1"/>
  <c r="E36" i="4"/>
  <c r="E33" i="4"/>
  <c r="E32" i="4"/>
  <c r="E30" i="4"/>
  <c r="E28" i="4"/>
  <c r="E26" i="4"/>
  <c r="E25" i="4"/>
  <c r="E24" i="4"/>
  <c r="E22" i="4"/>
  <c r="E21" i="4"/>
  <c r="H21" i="4" s="1"/>
  <c r="E20" i="4"/>
  <c r="H20" i="4" s="1"/>
  <c r="H18" i="4"/>
  <c r="H17" i="4"/>
  <c r="G38" i="4" s="1"/>
  <c r="H38" i="4" s="1"/>
  <c r="F32" i="4" l="1"/>
  <c r="F36" i="4"/>
  <c r="G25" i="4"/>
  <c r="H25" i="4" s="1"/>
  <c r="G32" i="4"/>
  <c r="H32" i="4" s="1"/>
  <c r="G35" i="4"/>
  <c r="H35" i="4" s="1"/>
  <c r="G36" i="4"/>
  <c r="H36" i="4" s="1"/>
  <c r="E39" i="4"/>
  <c r="G23" i="4"/>
  <c r="H23" i="4" s="1"/>
  <c r="G27" i="4"/>
  <c r="H27" i="4" s="1"/>
  <c r="G29" i="4"/>
  <c r="H29" i="4" s="1"/>
  <c r="G31" i="4"/>
  <c r="H31" i="4" s="1"/>
  <c r="G22" i="4"/>
  <c r="G24" i="4"/>
  <c r="H24" i="4" s="1"/>
  <c r="G26" i="4"/>
  <c r="H26" i="4" s="1"/>
  <c r="G28" i="4"/>
  <c r="H28" i="4" s="1"/>
  <c r="G30" i="4"/>
  <c r="H30" i="4" s="1"/>
  <c r="G33" i="4"/>
  <c r="H33" i="4" s="1"/>
  <c r="G37" i="4"/>
  <c r="H37" i="4" s="1"/>
  <c r="G39" i="4" l="1"/>
  <c r="F39" i="4"/>
  <c r="H22" i="4"/>
  <c r="H39" i="4" s="1"/>
  <c r="G7" i="4" s="1"/>
</calcChain>
</file>

<file path=xl/sharedStrings.xml><?xml version="1.0" encoding="utf-8"?>
<sst xmlns="http://schemas.openxmlformats.org/spreadsheetml/2006/main" count="90" uniqueCount="50">
  <si>
    <t xml:space="preserve">Додаток №2  </t>
  </si>
  <si>
    <t>до рішення сесії</t>
  </si>
  <si>
    <t>Білозірської сільської ради</t>
  </si>
  <si>
    <t>_______________________</t>
  </si>
  <si>
    <t xml:space="preserve">штат у кількості 17,3 штатних одиниць </t>
  </si>
  <si>
    <t xml:space="preserve">з місячним фондом заробітної плати 
</t>
  </si>
  <si>
    <t>гривень</t>
  </si>
  <si>
    <t>Сільський  голова</t>
  </si>
  <si>
    <t>____________________ Володимир МІЦУК</t>
  </si>
  <si>
    <t xml:space="preserve">Штатний розпис </t>
  </si>
  <si>
    <t>Комунального підприємства « Ірдинське»</t>
  </si>
  <si>
    <t xml:space="preserve"> (назва установи)</t>
  </si>
  <si>
    <t xml:space="preserve"> з 01  січня 2023р.</t>
  </si>
  <si>
    <t>Мінімальна заробітна плата</t>
  </si>
  <si>
    <t>Посадовий оклад працівника І тарифного розряду за ЄТС</t>
  </si>
  <si>
    <t>№  з/п</t>
  </si>
  <si>
    <t>Посада</t>
  </si>
  <si>
    <t>Кількість штатних посад</t>
  </si>
  <si>
    <t>Посадовий оклад ( грн.)</t>
  </si>
  <si>
    <t>Доплата за роботу в нічний час</t>
  </si>
  <si>
    <t>Доплата до мінімальної зарплати 6500,00</t>
  </si>
  <si>
    <t>Фонд заробітної плати на місяць (грн.)</t>
  </si>
  <si>
    <t>Директор</t>
  </si>
  <si>
    <t>Головний бухгалтер</t>
  </si>
  <si>
    <t>Контролер</t>
  </si>
  <si>
    <t>Покрівельник</t>
  </si>
  <si>
    <t>Муляр</t>
  </si>
  <si>
    <t>Пічник</t>
  </si>
  <si>
    <t>Слюсар аварійно - відновлювальних робіт</t>
  </si>
  <si>
    <t>Електрогазозварник</t>
  </si>
  <si>
    <t>Електрик</t>
  </si>
  <si>
    <t>Водій автомашини</t>
  </si>
  <si>
    <t>Машиніст екскаватора</t>
  </si>
  <si>
    <t>Машиніст (кочегар) котельні сезонний</t>
  </si>
  <si>
    <t>Підсобний робітник</t>
  </si>
  <si>
    <t xml:space="preserve"> Місцева пожежна  команда</t>
  </si>
  <si>
    <t>Пожежний рятувальник</t>
  </si>
  <si>
    <t>Водій автотранспортних засобів</t>
  </si>
  <si>
    <t>Усього за посадовими окладами</t>
  </si>
  <si>
    <t>Директор         __________________________________                Віта РУДЕНКО</t>
  </si>
  <si>
    <t>Головний бухгалтер  ____________________________________       Олександр ШЕВЧЕНКО</t>
  </si>
  <si>
    <t>Додаток №1</t>
  </si>
  <si>
    <t xml:space="preserve">Схема тарифних ставок </t>
  </si>
  <si>
    <t xml:space="preserve">працівників комунального підприємства «Ірдинське» </t>
  </si>
  <si>
    <t>смт. Ірдинь Білозірської сільської ради</t>
  </si>
  <si>
    <t>Розміри посадових окладів(грн.)</t>
  </si>
  <si>
    <t>Коефіцієнти співвідношень мінімальної тарифної ставки робітника 1 розряду</t>
  </si>
  <si>
    <t>5,2 (80% від директора)</t>
  </si>
  <si>
    <t>1,77*1,2</t>
  </si>
  <si>
    <t>1,27 (4 т.р ЄТС)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</si>
</sst>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 wrapText="1"/>
    </xf>
    <xf numFmtId="2" fontId="3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2" fontId="7" fillId="0" borderId="1" xfId="1" applyNumberFormat="1" applyFont="1" applyBorder="1" applyAlignment="1">
      <alignment horizontal="center"/>
    </xf>
    <xf numFmtId="0" fontId="7" fillId="0" borderId="0" xfId="1" applyFont="1"/>
    <xf numFmtId="0" fontId="7" fillId="0" borderId="0" xfId="1" applyFont="1" applyBorder="1" applyAlignment="1">
      <alignment horizontal="right"/>
    </xf>
    <xf numFmtId="2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7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0" xfId="1" applyNumberFormat="1" applyFont="1" applyBorder="1" applyAlignment="1">
      <alignment horizontal="center" vertical="center" wrapText="1"/>
    </xf>
    <xf numFmtId="2" fontId="7" fillId="0" borderId="10" xfId="1" applyNumberFormat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2" fontId="7" fillId="0" borderId="12" xfId="1" applyNumberFormat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Fill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center" vertical="center" wrapText="1"/>
    </xf>
    <xf numFmtId="2" fontId="7" fillId="0" borderId="22" xfId="1" applyNumberFormat="1" applyFont="1" applyBorder="1" applyAlignment="1">
      <alignment horizontal="center" vertical="center" wrapText="1"/>
    </xf>
    <xf numFmtId="9" fontId="7" fillId="0" borderId="7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23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 wrapText="1"/>
    </xf>
    <xf numFmtId="2" fontId="7" fillId="0" borderId="25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4" xfId="1" applyFont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top" wrapText="1"/>
    </xf>
    <xf numFmtId="2" fontId="8" fillId="0" borderId="0" xfId="1" applyNumberFormat="1" applyFont="1" applyBorder="1" applyAlignment="1">
      <alignment horizontal="center" vertical="top" wrapText="1"/>
    </xf>
    <xf numFmtId="2" fontId="7" fillId="2" borderId="1" xfId="1" applyNumberFormat="1" applyFont="1" applyFill="1" applyBorder="1" applyAlignment="1">
      <alignment horizontal="center"/>
    </xf>
    <xf numFmtId="2" fontId="7" fillId="2" borderId="2" xfId="1" applyNumberFormat="1" applyFont="1" applyFill="1" applyBorder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2" fontId="7" fillId="0" borderId="14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2" fontId="7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2" fontId="7" fillId="0" borderId="7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33" xfId="1" applyFont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6"/>
  <sheetViews>
    <sheetView tabSelected="1" topLeftCell="C70" zoomScaleNormal="100" zoomScaleSheetLayoutView="85" workbookViewId="0">
      <selection activeCell="H18" sqref="H18"/>
    </sheetView>
  </sheetViews>
  <sheetFormatPr defaultRowHeight="13.2"/>
  <cols>
    <col min="1" max="1" width="2.88671875" style="1" customWidth="1"/>
    <col min="2" max="2" width="14.33203125" style="1" customWidth="1"/>
    <col min="3" max="3" width="14.88671875" style="1" customWidth="1"/>
    <col min="4" max="4" width="13.33203125" style="1" customWidth="1"/>
    <col min="5" max="5" width="13.88671875" style="1" customWidth="1"/>
    <col min="6" max="6" width="12.77734375" style="1" customWidth="1"/>
    <col min="7" max="7" width="13.5546875" style="1" customWidth="1"/>
    <col min="8" max="8" width="13.33203125" style="1" customWidth="1"/>
    <col min="9" max="233" width="8.88671875" style="1"/>
    <col min="234" max="234" width="2.88671875" style="1" customWidth="1"/>
    <col min="235" max="235" width="14.33203125" style="1" customWidth="1"/>
    <col min="236" max="236" width="14.88671875" style="1" customWidth="1"/>
    <col min="237" max="237" width="13.33203125" style="1" customWidth="1"/>
    <col min="238" max="238" width="13.88671875" style="1" customWidth="1"/>
    <col min="239" max="239" width="12.77734375" style="1" customWidth="1"/>
    <col min="240" max="240" width="13.5546875" style="1" customWidth="1"/>
    <col min="241" max="241" width="13.33203125" style="1" customWidth="1"/>
    <col min="242" max="242" width="8.88671875" style="1"/>
    <col min="243" max="243" width="14.6640625" style="1" customWidth="1"/>
    <col min="244" max="489" width="8.88671875" style="1"/>
    <col min="490" max="490" width="2.88671875" style="1" customWidth="1"/>
    <col min="491" max="491" width="14.33203125" style="1" customWidth="1"/>
    <col min="492" max="492" width="14.88671875" style="1" customWidth="1"/>
    <col min="493" max="493" width="13.33203125" style="1" customWidth="1"/>
    <col min="494" max="494" width="13.88671875" style="1" customWidth="1"/>
    <col min="495" max="495" width="12.77734375" style="1" customWidth="1"/>
    <col min="496" max="496" width="13.5546875" style="1" customWidth="1"/>
    <col min="497" max="497" width="13.33203125" style="1" customWidth="1"/>
    <col min="498" max="498" width="8.88671875" style="1"/>
    <col min="499" max="499" width="14.6640625" style="1" customWidth="1"/>
    <col min="500" max="745" width="8.88671875" style="1"/>
    <col min="746" max="746" width="2.88671875" style="1" customWidth="1"/>
    <col min="747" max="747" width="14.33203125" style="1" customWidth="1"/>
    <col min="748" max="748" width="14.88671875" style="1" customWidth="1"/>
    <col min="749" max="749" width="13.33203125" style="1" customWidth="1"/>
    <col min="750" max="750" width="13.88671875" style="1" customWidth="1"/>
    <col min="751" max="751" width="12.77734375" style="1" customWidth="1"/>
    <col min="752" max="752" width="13.5546875" style="1" customWidth="1"/>
    <col min="753" max="753" width="13.33203125" style="1" customWidth="1"/>
    <col min="754" max="754" width="8.88671875" style="1"/>
    <col min="755" max="755" width="14.6640625" style="1" customWidth="1"/>
    <col min="756" max="1001" width="8.88671875" style="1"/>
    <col min="1002" max="1002" width="2.88671875" style="1" customWidth="1"/>
    <col min="1003" max="1003" width="14.33203125" style="1" customWidth="1"/>
    <col min="1004" max="1004" width="14.88671875" style="1" customWidth="1"/>
    <col min="1005" max="1005" width="13.33203125" style="1" customWidth="1"/>
    <col min="1006" max="1006" width="13.88671875" style="1" customWidth="1"/>
    <col min="1007" max="1007" width="12.77734375" style="1" customWidth="1"/>
    <col min="1008" max="1008" width="13.5546875" style="1" customWidth="1"/>
    <col min="1009" max="1009" width="13.33203125" style="1" customWidth="1"/>
    <col min="1010" max="1010" width="8.88671875" style="1"/>
    <col min="1011" max="1011" width="14.6640625" style="1" customWidth="1"/>
    <col min="1012" max="1257" width="8.88671875" style="1"/>
    <col min="1258" max="1258" width="2.88671875" style="1" customWidth="1"/>
    <col min="1259" max="1259" width="14.33203125" style="1" customWidth="1"/>
    <col min="1260" max="1260" width="14.88671875" style="1" customWidth="1"/>
    <col min="1261" max="1261" width="13.33203125" style="1" customWidth="1"/>
    <col min="1262" max="1262" width="13.88671875" style="1" customWidth="1"/>
    <col min="1263" max="1263" width="12.77734375" style="1" customWidth="1"/>
    <col min="1264" max="1264" width="13.5546875" style="1" customWidth="1"/>
    <col min="1265" max="1265" width="13.33203125" style="1" customWidth="1"/>
    <col min="1266" max="1266" width="8.88671875" style="1"/>
    <col min="1267" max="1267" width="14.6640625" style="1" customWidth="1"/>
    <col min="1268" max="1513" width="8.88671875" style="1"/>
    <col min="1514" max="1514" width="2.88671875" style="1" customWidth="1"/>
    <col min="1515" max="1515" width="14.33203125" style="1" customWidth="1"/>
    <col min="1516" max="1516" width="14.88671875" style="1" customWidth="1"/>
    <col min="1517" max="1517" width="13.33203125" style="1" customWidth="1"/>
    <col min="1518" max="1518" width="13.88671875" style="1" customWidth="1"/>
    <col min="1519" max="1519" width="12.77734375" style="1" customWidth="1"/>
    <col min="1520" max="1520" width="13.5546875" style="1" customWidth="1"/>
    <col min="1521" max="1521" width="13.33203125" style="1" customWidth="1"/>
    <col min="1522" max="1522" width="8.88671875" style="1"/>
    <col min="1523" max="1523" width="14.6640625" style="1" customWidth="1"/>
    <col min="1524" max="1769" width="8.88671875" style="1"/>
    <col min="1770" max="1770" width="2.88671875" style="1" customWidth="1"/>
    <col min="1771" max="1771" width="14.33203125" style="1" customWidth="1"/>
    <col min="1772" max="1772" width="14.88671875" style="1" customWidth="1"/>
    <col min="1773" max="1773" width="13.33203125" style="1" customWidth="1"/>
    <col min="1774" max="1774" width="13.88671875" style="1" customWidth="1"/>
    <col min="1775" max="1775" width="12.77734375" style="1" customWidth="1"/>
    <col min="1776" max="1776" width="13.5546875" style="1" customWidth="1"/>
    <col min="1777" max="1777" width="13.33203125" style="1" customWidth="1"/>
    <col min="1778" max="1778" width="8.88671875" style="1"/>
    <col min="1779" max="1779" width="14.6640625" style="1" customWidth="1"/>
    <col min="1780" max="2025" width="8.88671875" style="1"/>
    <col min="2026" max="2026" width="2.88671875" style="1" customWidth="1"/>
    <col min="2027" max="2027" width="14.33203125" style="1" customWidth="1"/>
    <col min="2028" max="2028" width="14.88671875" style="1" customWidth="1"/>
    <col min="2029" max="2029" width="13.33203125" style="1" customWidth="1"/>
    <col min="2030" max="2030" width="13.88671875" style="1" customWidth="1"/>
    <col min="2031" max="2031" width="12.77734375" style="1" customWidth="1"/>
    <col min="2032" max="2032" width="13.5546875" style="1" customWidth="1"/>
    <col min="2033" max="2033" width="13.33203125" style="1" customWidth="1"/>
    <col min="2034" max="2034" width="8.88671875" style="1"/>
    <col min="2035" max="2035" width="14.6640625" style="1" customWidth="1"/>
    <col min="2036" max="2281" width="8.88671875" style="1"/>
    <col min="2282" max="2282" width="2.88671875" style="1" customWidth="1"/>
    <col min="2283" max="2283" width="14.33203125" style="1" customWidth="1"/>
    <col min="2284" max="2284" width="14.88671875" style="1" customWidth="1"/>
    <col min="2285" max="2285" width="13.33203125" style="1" customWidth="1"/>
    <col min="2286" max="2286" width="13.88671875" style="1" customWidth="1"/>
    <col min="2287" max="2287" width="12.77734375" style="1" customWidth="1"/>
    <col min="2288" max="2288" width="13.5546875" style="1" customWidth="1"/>
    <col min="2289" max="2289" width="13.33203125" style="1" customWidth="1"/>
    <col min="2290" max="2290" width="8.88671875" style="1"/>
    <col min="2291" max="2291" width="14.6640625" style="1" customWidth="1"/>
    <col min="2292" max="2537" width="8.88671875" style="1"/>
    <col min="2538" max="2538" width="2.88671875" style="1" customWidth="1"/>
    <col min="2539" max="2539" width="14.33203125" style="1" customWidth="1"/>
    <col min="2540" max="2540" width="14.88671875" style="1" customWidth="1"/>
    <col min="2541" max="2541" width="13.33203125" style="1" customWidth="1"/>
    <col min="2542" max="2542" width="13.88671875" style="1" customWidth="1"/>
    <col min="2543" max="2543" width="12.77734375" style="1" customWidth="1"/>
    <col min="2544" max="2544" width="13.5546875" style="1" customWidth="1"/>
    <col min="2545" max="2545" width="13.33203125" style="1" customWidth="1"/>
    <col min="2546" max="2546" width="8.88671875" style="1"/>
    <col min="2547" max="2547" width="14.6640625" style="1" customWidth="1"/>
    <col min="2548" max="2793" width="8.88671875" style="1"/>
    <col min="2794" max="2794" width="2.88671875" style="1" customWidth="1"/>
    <col min="2795" max="2795" width="14.33203125" style="1" customWidth="1"/>
    <col min="2796" max="2796" width="14.88671875" style="1" customWidth="1"/>
    <col min="2797" max="2797" width="13.33203125" style="1" customWidth="1"/>
    <col min="2798" max="2798" width="13.88671875" style="1" customWidth="1"/>
    <col min="2799" max="2799" width="12.77734375" style="1" customWidth="1"/>
    <col min="2800" max="2800" width="13.5546875" style="1" customWidth="1"/>
    <col min="2801" max="2801" width="13.33203125" style="1" customWidth="1"/>
    <col min="2802" max="2802" width="8.88671875" style="1"/>
    <col min="2803" max="2803" width="14.6640625" style="1" customWidth="1"/>
    <col min="2804" max="3049" width="8.88671875" style="1"/>
    <col min="3050" max="3050" width="2.88671875" style="1" customWidth="1"/>
    <col min="3051" max="3051" width="14.33203125" style="1" customWidth="1"/>
    <col min="3052" max="3052" width="14.88671875" style="1" customWidth="1"/>
    <col min="3053" max="3053" width="13.33203125" style="1" customWidth="1"/>
    <col min="3054" max="3054" width="13.88671875" style="1" customWidth="1"/>
    <col min="3055" max="3055" width="12.77734375" style="1" customWidth="1"/>
    <col min="3056" max="3056" width="13.5546875" style="1" customWidth="1"/>
    <col min="3057" max="3057" width="13.33203125" style="1" customWidth="1"/>
    <col min="3058" max="3058" width="8.88671875" style="1"/>
    <col min="3059" max="3059" width="14.6640625" style="1" customWidth="1"/>
    <col min="3060" max="3305" width="8.88671875" style="1"/>
    <col min="3306" max="3306" width="2.88671875" style="1" customWidth="1"/>
    <col min="3307" max="3307" width="14.33203125" style="1" customWidth="1"/>
    <col min="3308" max="3308" width="14.88671875" style="1" customWidth="1"/>
    <col min="3309" max="3309" width="13.33203125" style="1" customWidth="1"/>
    <col min="3310" max="3310" width="13.88671875" style="1" customWidth="1"/>
    <col min="3311" max="3311" width="12.77734375" style="1" customWidth="1"/>
    <col min="3312" max="3312" width="13.5546875" style="1" customWidth="1"/>
    <col min="3313" max="3313" width="13.33203125" style="1" customWidth="1"/>
    <col min="3314" max="3314" width="8.88671875" style="1"/>
    <col min="3315" max="3315" width="14.6640625" style="1" customWidth="1"/>
    <col min="3316" max="3561" width="8.88671875" style="1"/>
    <col min="3562" max="3562" width="2.88671875" style="1" customWidth="1"/>
    <col min="3563" max="3563" width="14.33203125" style="1" customWidth="1"/>
    <col min="3564" max="3564" width="14.88671875" style="1" customWidth="1"/>
    <col min="3565" max="3565" width="13.33203125" style="1" customWidth="1"/>
    <col min="3566" max="3566" width="13.88671875" style="1" customWidth="1"/>
    <col min="3567" max="3567" width="12.77734375" style="1" customWidth="1"/>
    <col min="3568" max="3568" width="13.5546875" style="1" customWidth="1"/>
    <col min="3569" max="3569" width="13.33203125" style="1" customWidth="1"/>
    <col min="3570" max="3570" width="8.88671875" style="1"/>
    <col min="3571" max="3571" width="14.6640625" style="1" customWidth="1"/>
    <col min="3572" max="3817" width="8.88671875" style="1"/>
    <col min="3818" max="3818" width="2.88671875" style="1" customWidth="1"/>
    <col min="3819" max="3819" width="14.33203125" style="1" customWidth="1"/>
    <col min="3820" max="3820" width="14.88671875" style="1" customWidth="1"/>
    <col min="3821" max="3821" width="13.33203125" style="1" customWidth="1"/>
    <col min="3822" max="3822" width="13.88671875" style="1" customWidth="1"/>
    <col min="3823" max="3823" width="12.77734375" style="1" customWidth="1"/>
    <col min="3824" max="3824" width="13.5546875" style="1" customWidth="1"/>
    <col min="3825" max="3825" width="13.33203125" style="1" customWidth="1"/>
    <col min="3826" max="3826" width="8.88671875" style="1"/>
    <col min="3827" max="3827" width="14.6640625" style="1" customWidth="1"/>
    <col min="3828" max="4073" width="8.88671875" style="1"/>
    <col min="4074" max="4074" width="2.88671875" style="1" customWidth="1"/>
    <col min="4075" max="4075" width="14.33203125" style="1" customWidth="1"/>
    <col min="4076" max="4076" width="14.88671875" style="1" customWidth="1"/>
    <col min="4077" max="4077" width="13.33203125" style="1" customWidth="1"/>
    <col min="4078" max="4078" width="13.88671875" style="1" customWidth="1"/>
    <col min="4079" max="4079" width="12.77734375" style="1" customWidth="1"/>
    <col min="4080" max="4080" width="13.5546875" style="1" customWidth="1"/>
    <col min="4081" max="4081" width="13.33203125" style="1" customWidth="1"/>
    <col min="4082" max="4082" width="8.88671875" style="1"/>
    <col min="4083" max="4083" width="14.6640625" style="1" customWidth="1"/>
    <col min="4084" max="4329" width="8.88671875" style="1"/>
    <col min="4330" max="4330" width="2.88671875" style="1" customWidth="1"/>
    <col min="4331" max="4331" width="14.33203125" style="1" customWidth="1"/>
    <col min="4332" max="4332" width="14.88671875" style="1" customWidth="1"/>
    <col min="4333" max="4333" width="13.33203125" style="1" customWidth="1"/>
    <col min="4334" max="4334" width="13.88671875" style="1" customWidth="1"/>
    <col min="4335" max="4335" width="12.77734375" style="1" customWidth="1"/>
    <col min="4336" max="4336" width="13.5546875" style="1" customWidth="1"/>
    <col min="4337" max="4337" width="13.33203125" style="1" customWidth="1"/>
    <col min="4338" max="4338" width="8.88671875" style="1"/>
    <col min="4339" max="4339" width="14.6640625" style="1" customWidth="1"/>
    <col min="4340" max="4585" width="8.88671875" style="1"/>
    <col min="4586" max="4586" width="2.88671875" style="1" customWidth="1"/>
    <col min="4587" max="4587" width="14.33203125" style="1" customWidth="1"/>
    <col min="4588" max="4588" width="14.88671875" style="1" customWidth="1"/>
    <col min="4589" max="4589" width="13.33203125" style="1" customWidth="1"/>
    <col min="4590" max="4590" width="13.88671875" style="1" customWidth="1"/>
    <col min="4591" max="4591" width="12.77734375" style="1" customWidth="1"/>
    <col min="4592" max="4592" width="13.5546875" style="1" customWidth="1"/>
    <col min="4593" max="4593" width="13.33203125" style="1" customWidth="1"/>
    <col min="4594" max="4594" width="8.88671875" style="1"/>
    <col min="4595" max="4595" width="14.6640625" style="1" customWidth="1"/>
    <col min="4596" max="4841" width="8.88671875" style="1"/>
    <col min="4842" max="4842" width="2.88671875" style="1" customWidth="1"/>
    <col min="4843" max="4843" width="14.33203125" style="1" customWidth="1"/>
    <col min="4844" max="4844" width="14.88671875" style="1" customWidth="1"/>
    <col min="4845" max="4845" width="13.33203125" style="1" customWidth="1"/>
    <col min="4846" max="4846" width="13.88671875" style="1" customWidth="1"/>
    <col min="4847" max="4847" width="12.77734375" style="1" customWidth="1"/>
    <col min="4848" max="4848" width="13.5546875" style="1" customWidth="1"/>
    <col min="4849" max="4849" width="13.33203125" style="1" customWidth="1"/>
    <col min="4850" max="4850" width="8.88671875" style="1"/>
    <col min="4851" max="4851" width="14.6640625" style="1" customWidth="1"/>
    <col min="4852" max="5097" width="8.88671875" style="1"/>
    <col min="5098" max="5098" width="2.88671875" style="1" customWidth="1"/>
    <col min="5099" max="5099" width="14.33203125" style="1" customWidth="1"/>
    <col min="5100" max="5100" width="14.88671875" style="1" customWidth="1"/>
    <col min="5101" max="5101" width="13.33203125" style="1" customWidth="1"/>
    <col min="5102" max="5102" width="13.88671875" style="1" customWidth="1"/>
    <col min="5103" max="5103" width="12.77734375" style="1" customWidth="1"/>
    <col min="5104" max="5104" width="13.5546875" style="1" customWidth="1"/>
    <col min="5105" max="5105" width="13.33203125" style="1" customWidth="1"/>
    <col min="5106" max="5106" width="8.88671875" style="1"/>
    <col min="5107" max="5107" width="14.6640625" style="1" customWidth="1"/>
    <col min="5108" max="5353" width="8.88671875" style="1"/>
    <col min="5354" max="5354" width="2.88671875" style="1" customWidth="1"/>
    <col min="5355" max="5355" width="14.33203125" style="1" customWidth="1"/>
    <col min="5356" max="5356" width="14.88671875" style="1" customWidth="1"/>
    <col min="5357" max="5357" width="13.33203125" style="1" customWidth="1"/>
    <col min="5358" max="5358" width="13.88671875" style="1" customWidth="1"/>
    <col min="5359" max="5359" width="12.77734375" style="1" customWidth="1"/>
    <col min="5360" max="5360" width="13.5546875" style="1" customWidth="1"/>
    <col min="5361" max="5361" width="13.33203125" style="1" customWidth="1"/>
    <col min="5362" max="5362" width="8.88671875" style="1"/>
    <col min="5363" max="5363" width="14.6640625" style="1" customWidth="1"/>
    <col min="5364" max="5609" width="8.88671875" style="1"/>
    <col min="5610" max="5610" width="2.88671875" style="1" customWidth="1"/>
    <col min="5611" max="5611" width="14.33203125" style="1" customWidth="1"/>
    <col min="5612" max="5612" width="14.88671875" style="1" customWidth="1"/>
    <col min="5613" max="5613" width="13.33203125" style="1" customWidth="1"/>
    <col min="5614" max="5614" width="13.88671875" style="1" customWidth="1"/>
    <col min="5615" max="5615" width="12.77734375" style="1" customWidth="1"/>
    <col min="5616" max="5616" width="13.5546875" style="1" customWidth="1"/>
    <col min="5617" max="5617" width="13.33203125" style="1" customWidth="1"/>
    <col min="5618" max="5618" width="8.88671875" style="1"/>
    <col min="5619" max="5619" width="14.6640625" style="1" customWidth="1"/>
    <col min="5620" max="5865" width="8.88671875" style="1"/>
    <col min="5866" max="5866" width="2.88671875" style="1" customWidth="1"/>
    <col min="5867" max="5867" width="14.33203125" style="1" customWidth="1"/>
    <col min="5868" max="5868" width="14.88671875" style="1" customWidth="1"/>
    <col min="5869" max="5869" width="13.33203125" style="1" customWidth="1"/>
    <col min="5870" max="5870" width="13.88671875" style="1" customWidth="1"/>
    <col min="5871" max="5871" width="12.77734375" style="1" customWidth="1"/>
    <col min="5872" max="5872" width="13.5546875" style="1" customWidth="1"/>
    <col min="5873" max="5873" width="13.33203125" style="1" customWidth="1"/>
    <col min="5874" max="5874" width="8.88671875" style="1"/>
    <col min="5875" max="5875" width="14.6640625" style="1" customWidth="1"/>
    <col min="5876" max="6121" width="8.88671875" style="1"/>
    <col min="6122" max="6122" width="2.88671875" style="1" customWidth="1"/>
    <col min="6123" max="6123" width="14.33203125" style="1" customWidth="1"/>
    <col min="6124" max="6124" width="14.88671875" style="1" customWidth="1"/>
    <col min="6125" max="6125" width="13.33203125" style="1" customWidth="1"/>
    <col min="6126" max="6126" width="13.88671875" style="1" customWidth="1"/>
    <col min="6127" max="6127" width="12.77734375" style="1" customWidth="1"/>
    <col min="6128" max="6128" width="13.5546875" style="1" customWidth="1"/>
    <col min="6129" max="6129" width="13.33203125" style="1" customWidth="1"/>
    <col min="6130" max="6130" width="8.88671875" style="1"/>
    <col min="6131" max="6131" width="14.6640625" style="1" customWidth="1"/>
    <col min="6132" max="6377" width="8.88671875" style="1"/>
    <col min="6378" max="6378" width="2.88671875" style="1" customWidth="1"/>
    <col min="6379" max="6379" width="14.33203125" style="1" customWidth="1"/>
    <col min="6380" max="6380" width="14.88671875" style="1" customWidth="1"/>
    <col min="6381" max="6381" width="13.33203125" style="1" customWidth="1"/>
    <col min="6382" max="6382" width="13.88671875" style="1" customWidth="1"/>
    <col min="6383" max="6383" width="12.77734375" style="1" customWidth="1"/>
    <col min="6384" max="6384" width="13.5546875" style="1" customWidth="1"/>
    <col min="6385" max="6385" width="13.33203125" style="1" customWidth="1"/>
    <col min="6386" max="6386" width="8.88671875" style="1"/>
    <col min="6387" max="6387" width="14.6640625" style="1" customWidth="1"/>
    <col min="6388" max="6633" width="8.88671875" style="1"/>
    <col min="6634" max="6634" width="2.88671875" style="1" customWidth="1"/>
    <col min="6635" max="6635" width="14.33203125" style="1" customWidth="1"/>
    <col min="6636" max="6636" width="14.88671875" style="1" customWidth="1"/>
    <col min="6637" max="6637" width="13.33203125" style="1" customWidth="1"/>
    <col min="6638" max="6638" width="13.88671875" style="1" customWidth="1"/>
    <col min="6639" max="6639" width="12.77734375" style="1" customWidth="1"/>
    <col min="6640" max="6640" width="13.5546875" style="1" customWidth="1"/>
    <col min="6641" max="6641" width="13.33203125" style="1" customWidth="1"/>
    <col min="6642" max="6642" width="8.88671875" style="1"/>
    <col min="6643" max="6643" width="14.6640625" style="1" customWidth="1"/>
    <col min="6644" max="6889" width="8.88671875" style="1"/>
    <col min="6890" max="6890" width="2.88671875" style="1" customWidth="1"/>
    <col min="6891" max="6891" width="14.33203125" style="1" customWidth="1"/>
    <col min="6892" max="6892" width="14.88671875" style="1" customWidth="1"/>
    <col min="6893" max="6893" width="13.33203125" style="1" customWidth="1"/>
    <col min="6894" max="6894" width="13.88671875" style="1" customWidth="1"/>
    <col min="6895" max="6895" width="12.77734375" style="1" customWidth="1"/>
    <col min="6896" max="6896" width="13.5546875" style="1" customWidth="1"/>
    <col min="6897" max="6897" width="13.33203125" style="1" customWidth="1"/>
    <col min="6898" max="6898" width="8.88671875" style="1"/>
    <col min="6899" max="6899" width="14.6640625" style="1" customWidth="1"/>
    <col min="6900" max="7145" width="8.88671875" style="1"/>
    <col min="7146" max="7146" width="2.88671875" style="1" customWidth="1"/>
    <col min="7147" max="7147" width="14.33203125" style="1" customWidth="1"/>
    <col min="7148" max="7148" width="14.88671875" style="1" customWidth="1"/>
    <col min="7149" max="7149" width="13.33203125" style="1" customWidth="1"/>
    <col min="7150" max="7150" width="13.88671875" style="1" customWidth="1"/>
    <col min="7151" max="7151" width="12.77734375" style="1" customWidth="1"/>
    <col min="7152" max="7152" width="13.5546875" style="1" customWidth="1"/>
    <col min="7153" max="7153" width="13.33203125" style="1" customWidth="1"/>
    <col min="7154" max="7154" width="8.88671875" style="1"/>
    <col min="7155" max="7155" width="14.6640625" style="1" customWidth="1"/>
    <col min="7156" max="7401" width="8.88671875" style="1"/>
    <col min="7402" max="7402" width="2.88671875" style="1" customWidth="1"/>
    <col min="7403" max="7403" width="14.33203125" style="1" customWidth="1"/>
    <col min="7404" max="7404" width="14.88671875" style="1" customWidth="1"/>
    <col min="7405" max="7405" width="13.33203125" style="1" customWidth="1"/>
    <col min="7406" max="7406" width="13.88671875" style="1" customWidth="1"/>
    <col min="7407" max="7407" width="12.77734375" style="1" customWidth="1"/>
    <col min="7408" max="7408" width="13.5546875" style="1" customWidth="1"/>
    <col min="7409" max="7409" width="13.33203125" style="1" customWidth="1"/>
    <col min="7410" max="7410" width="8.88671875" style="1"/>
    <col min="7411" max="7411" width="14.6640625" style="1" customWidth="1"/>
    <col min="7412" max="7657" width="8.88671875" style="1"/>
    <col min="7658" max="7658" width="2.88671875" style="1" customWidth="1"/>
    <col min="7659" max="7659" width="14.33203125" style="1" customWidth="1"/>
    <col min="7660" max="7660" width="14.88671875" style="1" customWidth="1"/>
    <col min="7661" max="7661" width="13.33203125" style="1" customWidth="1"/>
    <col min="7662" max="7662" width="13.88671875" style="1" customWidth="1"/>
    <col min="7663" max="7663" width="12.77734375" style="1" customWidth="1"/>
    <col min="7664" max="7664" width="13.5546875" style="1" customWidth="1"/>
    <col min="7665" max="7665" width="13.33203125" style="1" customWidth="1"/>
    <col min="7666" max="7666" width="8.88671875" style="1"/>
    <col min="7667" max="7667" width="14.6640625" style="1" customWidth="1"/>
    <col min="7668" max="7913" width="8.88671875" style="1"/>
    <col min="7914" max="7914" width="2.88671875" style="1" customWidth="1"/>
    <col min="7915" max="7915" width="14.33203125" style="1" customWidth="1"/>
    <col min="7916" max="7916" width="14.88671875" style="1" customWidth="1"/>
    <col min="7917" max="7917" width="13.33203125" style="1" customWidth="1"/>
    <col min="7918" max="7918" width="13.88671875" style="1" customWidth="1"/>
    <col min="7919" max="7919" width="12.77734375" style="1" customWidth="1"/>
    <col min="7920" max="7920" width="13.5546875" style="1" customWidth="1"/>
    <col min="7921" max="7921" width="13.33203125" style="1" customWidth="1"/>
    <col min="7922" max="7922" width="8.88671875" style="1"/>
    <col min="7923" max="7923" width="14.6640625" style="1" customWidth="1"/>
    <col min="7924" max="8169" width="8.88671875" style="1"/>
    <col min="8170" max="8170" width="2.88671875" style="1" customWidth="1"/>
    <col min="8171" max="8171" width="14.33203125" style="1" customWidth="1"/>
    <col min="8172" max="8172" width="14.88671875" style="1" customWidth="1"/>
    <col min="8173" max="8173" width="13.33203125" style="1" customWidth="1"/>
    <col min="8174" max="8174" width="13.88671875" style="1" customWidth="1"/>
    <col min="8175" max="8175" width="12.77734375" style="1" customWidth="1"/>
    <col min="8176" max="8176" width="13.5546875" style="1" customWidth="1"/>
    <col min="8177" max="8177" width="13.33203125" style="1" customWidth="1"/>
    <col min="8178" max="8178" width="8.88671875" style="1"/>
    <col min="8179" max="8179" width="14.6640625" style="1" customWidth="1"/>
    <col min="8180" max="8425" width="8.88671875" style="1"/>
    <col min="8426" max="8426" width="2.88671875" style="1" customWidth="1"/>
    <col min="8427" max="8427" width="14.33203125" style="1" customWidth="1"/>
    <col min="8428" max="8428" width="14.88671875" style="1" customWidth="1"/>
    <col min="8429" max="8429" width="13.33203125" style="1" customWidth="1"/>
    <col min="8430" max="8430" width="13.88671875" style="1" customWidth="1"/>
    <col min="8431" max="8431" width="12.77734375" style="1" customWidth="1"/>
    <col min="8432" max="8432" width="13.5546875" style="1" customWidth="1"/>
    <col min="8433" max="8433" width="13.33203125" style="1" customWidth="1"/>
    <col min="8434" max="8434" width="8.88671875" style="1"/>
    <col min="8435" max="8435" width="14.6640625" style="1" customWidth="1"/>
    <col min="8436" max="8681" width="8.88671875" style="1"/>
    <col min="8682" max="8682" width="2.88671875" style="1" customWidth="1"/>
    <col min="8683" max="8683" width="14.33203125" style="1" customWidth="1"/>
    <col min="8684" max="8684" width="14.88671875" style="1" customWidth="1"/>
    <col min="8685" max="8685" width="13.33203125" style="1" customWidth="1"/>
    <col min="8686" max="8686" width="13.88671875" style="1" customWidth="1"/>
    <col min="8687" max="8687" width="12.77734375" style="1" customWidth="1"/>
    <col min="8688" max="8688" width="13.5546875" style="1" customWidth="1"/>
    <col min="8689" max="8689" width="13.33203125" style="1" customWidth="1"/>
    <col min="8690" max="8690" width="8.88671875" style="1"/>
    <col min="8691" max="8691" width="14.6640625" style="1" customWidth="1"/>
    <col min="8692" max="8937" width="8.88671875" style="1"/>
    <col min="8938" max="8938" width="2.88671875" style="1" customWidth="1"/>
    <col min="8939" max="8939" width="14.33203125" style="1" customWidth="1"/>
    <col min="8940" max="8940" width="14.88671875" style="1" customWidth="1"/>
    <col min="8941" max="8941" width="13.33203125" style="1" customWidth="1"/>
    <col min="8942" max="8942" width="13.88671875" style="1" customWidth="1"/>
    <col min="8943" max="8943" width="12.77734375" style="1" customWidth="1"/>
    <col min="8944" max="8944" width="13.5546875" style="1" customWidth="1"/>
    <col min="8945" max="8945" width="13.33203125" style="1" customWidth="1"/>
    <col min="8946" max="8946" width="8.88671875" style="1"/>
    <col min="8947" max="8947" width="14.6640625" style="1" customWidth="1"/>
    <col min="8948" max="9193" width="8.88671875" style="1"/>
    <col min="9194" max="9194" width="2.88671875" style="1" customWidth="1"/>
    <col min="9195" max="9195" width="14.33203125" style="1" customWidth="1"/>
    <col min="9196" max="9196" width="14.88671875" style="1" customWidth="1"/>
    <col min="9197" max="9197" width="13.33203125" style="1" customWidth="1"/>
    <col min="9198" max="9198" width="13.88671875" style="1" customWidth="1"/>
    <col min="9199" max="9199" width="12.77734375" style="1" customWidth="1"/>
    <col min="9200" max="9200" width="13.5546875" style="1" customWidth="1"/>
    <col min="9201" max="9201" width="13.33203125" style="1" customWidth="1"/>
    <col min="9202" max="9202" width="8.88671875" style="1"/>
    <col min="9203" max="9203" width="14.6640625" style="1" customWidth="1"/>
    <col min="9204" max="9449" width="8.88671875" style="1"/>
    <col min="9450" max="9450" width="2.88671875" style="1" customWidth="1"/>
    <col min="9451" max="9451" width="14.33203125" style="1" customWidth="1"/>
    <col min="9452" max="9452" width="14.88671875" style="1" customWidth="1"/>
    <col min="9453" max="9453" width="13.33203125" style="1" customWidth="1"/>
    <col min="9454" max="9454" width="13.88671875" style="1" customWidth="1"/>
    <col min="9455" max="9455" width="12.77734375" style="1" customWidth="1"/>
    <col min="9456" max="9456" width="13.5546875" style="1" customWidth="1"/>
    <col min="9457" max="9457" width="13.33203125" style="1" customWidth="1"/>
    <col min="9458" max="9458" width="8.88671875" style="1"/>
    <col min="9459" max="9459" width="14.6640625" style="1" customWidth="1"/>
    <col min="9460" max="9705" width="8.88671875" style="1"/>
    <col min="9706" max="9706" width="2.88671875" style="1" customWidth="1"/>
    <col min="9707" max="9707" width="14.33203125" style="1" customWidth="1"/>
    <col min="9708" max="9708" width="14.88671875" style="1" customWidth="1"/>
    <col min="9709" max="9709" width="13.33203125" style="1" customWidth="1"/>
    <col min="9710" max="9710" width="13.88671875" style="1" customWidth="1"/>
    <col min="9711" max="9711" width="12.77734375" style="1" customWidth="1"/>
    <col min="9712" max="9712" width="13.5546875" style="1" customWidth="1"/>
    <col min="9713" max="9713" width="13.33203125" style="1" customWidth="1"/>
    <col min="9714" max="9714" width="8.88671875" style="1"/>
    <col min="9715" max="9715" width="14.6640625" style="1" customWidth="1"/>
    <col min="9716" max="9961" width="8.88671875" style="1"/>
    <col min="9962" max="9962" width="2.88671875" style="1" customWidth="1"/>
    <col min="9963" max="9963" width="14.33203125" style="1" customWidth="1"/>
    <col min="9964" max="9964" width="14.88671875" style="1" customWidth="1"/>
    <col min="9965" max="9965" width="13.33203125" style="1" customWidth="1"/>
    <col min="9966" max="9966" width="13.88671875" style="1" customWidth="1"/>
    <col min="9967" max="9967" width="12.77734375" style="1" customWidth="1"/>
    <col min="9968" max="9968" width="13.5546875" style="1" customWidth="1"/>
    <col min="9969" max="9969" width="13.33203125" style="1" customWidth="1"/>
    <col min="9970" max="9970" width="8.88671875" style="1"/>
    <col min="9971" max="9971" width="14.6640625" style="1" customWidth="1"/>
    <col min="9972" max="10217" width="8.88671875" style="1"/>
    <col min="10218" max="10218" width="2.88671875" style="1" customWidth="1"/>
    <col min="10219" max="10219" width="14.33203125" style="1" customWidth="1"/>
    <col min="10220" max="10220" width="14.88671875" style="1" customWidth="1"/>
    <col min="10221" max="10221" width="13.33203125" style="1" customWidth="1"/>
    <col min="10222" max="10222" width="13.88671875" style="1" customWidth="1"/>
    <col min="10223" max="10223" width="12.77734375" style="1" customWidth="1"/>
    <col min="10224" max="10224" width="13.5546875" style="1" customWidth="1"/>
    <col min="10225" max="10225" width="13.33203125" style="1" customWidth="1"/>
    <col min="10226" max="10226" width="8.88671875" style="1"/>
    <col min="10227" max="10227" width="14.6640625" style="1" customWidth="1"/>
    <col min="10228" max="10473" width="8.88671875" style="1"/>
    <col min="10474" max="10474" width="2.88671875" style="1" customWidth="1"/>
    <col min="10475" max="10475" width="14.33203125" style="1" customWidth="1"/>
    <col min="10476" max="10476" width="14.88671875" style="1" customWidth="1"/>
    <col min="10477" max="10477" width="13.33203125" style="1" customWidth="1"/>
    <col min="10478" max="10478" width="13.88671875" style="1" customWidth="1"/>
    <col min="10479" max="10479" width="12.77734375" style="1" customWidth="1"/>
    <col min="10480" max="10480" width="13.5546875" style="1" customWidth="1"/>
    <col min="10481" max="10481" width="13.33203125" style="1" customWidth="1"/>
    <col min="10482" max="10482" width="8.88671875" style="1"/>
    <col min="10483" max="10483" width="14.6640625" style="1" customWidth="1"/>
    <col min="10484" max="10729" width="8.88671875" style="1"/>
    <col min="10730" max="10730" width="2.88671875" style="1" customWidth="1"/>
    <col min="10731" max="10731" width="14.33203125" style="1" customWidth="1"/>
    <col min="10732" max="10732" width="14.88671875" style="1" customWidth="1"/>
    <col min="10733" max="10733" width="13.33203125" style="1" customWidth="1"/>
    <col min="10734" max="10734" width="13.88671875" style="1" customWidth="1"/>
    <col min="10735" max="10735" width="12.77734375" style="1" customWidth="1"/>
    <col min="10736" max="10736" width="13.5546875" style="1" customWidth="1"/>
    <col min="10737" max="10737" width="13.33203125" style="1" customWidth="1"/>
    <col min="10738" max="10738" width="8.88671875" style="1"/>
    <col min="10739" max="10739" width="14.6640625" style="1" customWidth="1"/>
    <col min="10740" max="10985" width="8.88671875" style="1"/>
    <col min="10986" max="10986" width="2.88671875" style="1" customWidth="1"/>
    <col min="10987" max="10987" width="14.33203125" style="1" customWidth="1"/>
    <col min="10988" max="10988" width="14.88671875" style="1" customWidth="1"/>
    <col min="10989" max="10989" width="13.33203125" style="1" customWidth="1"/>
    <col min="10990" max="10990" width="13.88671875" style="1" customWidth="1"/>
    <col min="10991" max="10991" width="12.77734375" style="1" customWidth="1"/>
    <col min="10992" max="10992" width="13.5546875" style="1" customWidth="1"/>
    <col min="10993" max="10993" width="13.33203125" style="1" customWidth="1"/>
    <col min="10994" max="10994" width="8.88671875" style="1"/>
    <col min="10995" max="10995" width="14.6640625" style="1" customWidth="1"/>
    <col min="10996" max="11241" width="8.88671875" style="1"/>
    <col min="11242" max="11242" width="2.88671875" style="1" customWidth="1"/>
    <col min="11243" max="11243" width="14.33203125" style="1" customWidth="1"/>
    <col min="11244" max="11244" width="14.88671875" style="1" customWidth="1"/>
    <col min="11245" max="11245" width="13.33203125" style="1" customWidth="1"/>
    <col min="11246" max="11246" width="13.88671875" style="1" customWidth="1"/>
    <col min="11247" max="11247" width="12.77734375" style="1" customWidth="1"/>
    <col min="11248" max="11248" width="13.5546875" style="1" customWidth="1"/>
    <col min="11249" max="11249" width="13.33203125" style="1" customWidth="1"/>
    <col min="11250" max="11250" width="8.88671875" style="1"/>
    <col min="11251" max="11251" width="14.6640625" style="1" customWidth="1"/>
    <col min="11252" max="11497" width="8.88671875" style="1"/>
    <col min="11498" max="11498" width="2.88671875" style="1" customWidth="1"/>
    <col min="11499" max="11499" width="14.33203125" style="1" customWidth="1"/>
    <col min="11500" max="11500" width="14.88671875" style="1" customWidth="1"/>
    <col min="11501" max="11501" width="13.33203125" style="1" customWidth="1"/>
    <col min="11502" max="11502" width="13.88671875" style="1" customWidth="1"/>
    <col min="11503" max="11503" width="12.77734375" style="1" customWidth="1"/>
    <col min="11504" max="11504" width="13.5546875" style="1" customWidth="1"/>
    <col min="11505" max="11505" width="13.33203125" style="1" customWidth="1"/>
    <col min="11506" max="11506" width="8.88671875" style="1"/>
    <col min="11507" max="11507" width="14.6640625" style="1" customWidth="1"/>
    <col min="11508" max="11753" width="8.88671875" style="1"/>
    <col min="11754" max="11754" width="2.88671875" style="1" customWidth="1"/>
    <col min="11755" max="11755" width="14.33203125" style="1" customWidth="1"/>
    <col min="11756" max="11756" width="14.88671875" style="1" customWidth="1"/>
    <col min="11757" max="11757" width="13.33203125" style="1" customWidth="1"/>
    <col min="11758" max="11758" width="13.88671875" style="1" customWidth="1"/>
    <col min="11759" max="11759" width="12.77734375" style="1" customWidth="1"/>
    <col min="11760" max="11760" width="13.5546875" style="1" customWidth="1"/>
    <col min="11761" max="11761" width="13.33203125" style="1" customWidth="1"/>
    <col min="11762" max="11762" width="8.88671875" style="1"/>
    <col min="11763" max="11763" width="14.6640625" style="1" customWidth="1"/>
    <col min="11764" max="12009" width="8.88671875" style="1"/>
    <col min="12010" max="12010" width="2.88671875" style="1" customWidth="1"/>
    <col min="12011" max="12011" width="14.33203125" style="1" customWidth="1"/>
    <col min="12012" max="12012" width="14.88671875" style="1" customWidth="1"/>
    <col min="12013" max="12013" width="13.33203125" style="1" customWidth="1"/>
    <col min="12014" max="12014" width="13.88671875" style="1" customWidth="1"/>
    <col min="12015" max="12015" width="12.77734375" style="1" customWidth="1"/>
    <col min="12016" max="12016" width="13.5546875" style="1" customWidth="1"/>
    <col min="12017" max="12017" width="13.33203125" style="1" customWidth="1"/>
    <col min="12018" max="12018" width="8.88671875" style="1"/>
    <col min="12019" max="12019" width="14.6640625" style="1" customWidth="1"/>
    <col min="12020" max="12265" width="8.88671875" style="1"/>
    <col min="12266" max="12266" width="2.88671875" style="1" customWidth="1"/>
    <col min="12267" max="12267" width="14.33203125" style="1" customWidth="1"/>
    <col min="12268" max="12268" width="14.88671875" style="1" customWidth="1"/>
    <col min="12269" max="12269" width="13.33203125" style="1" customWidth="1"/>
    <col min="12270" max="12270" width="13.88671875" style="1" customWidth="1"/>
    <col min="12271" max="12271" width="12.77734375" style="1" customWidth="1"/>
    <col min="12272" max="12272" width="13.5546875" style="1" customWidth="1"/>
    <col min="12273" max="12273" width="13.33203125" style="1" customWidth="1"/>
    <col min="12274" max="12274" width="8.88671875" style="1"/>
    <col min="12275" max="12275" width="14.6640625" style="1" customWidth="1"/>
    <col min="12276" max="12521" width="8.88671875" style="1"/>
    <col min="12522" max="12522" width="2.88671875" style="1" customWidth="1"/>
    <col min="12523" max="12523" width="14.33203125" style="1" customWidth="1"/>
    <col min="12524" max="12524" width="14.88671875" style="1" customWidth="1"/>
    <col min="12525" max="12525" width="13.33203125" style="1" customWidth="1"/>
    <col min="12526" max="12526" width="13.88671875" style="1" customWidth="1"/>
    <col min="12527" max="12527" width="12.77734375" style="1" customWidth="1"/>
    <col min="12528" max="12528" width="13.5546875" style="1" customWidth="1"/>
    <col min="12529" max="12529" width="13.33203125" style="1" customWidth="1"/>
    <col min="12530" max="12530" width="8.88671875" style="1"/>
    <col min="12531" max="12531" width="14.6640625" style="1" customWidth="1"/>
    <col min="12532" max="12777" width="8.88671875" style="1"/>
    <col min="12778" max="12778" width="2.88671875" style="1" customWidth="1"/>
    <col min="12779" max="12779" width="14.33203125" style="1" customWidth="1"/>
    <col min="12780" max="12780" width="14.88671875" style="1" customWidth="1"/>
    <col min="12781" max="12781" width="13.33203125" style="1" customWidth="1"/>
    <col min="12782" max="12782" width="13.88671875" style="1" customWidth="1"/>
    <col min="12783" max="12783" width="12.77734375" style="1" customWidth="1"/>
    <col min="12784" max="12784" width="13.5546875" style="1" customWidth="1"/>
    <col min="12785" max="12785" width="13.33203125" style="1" customWidth="1"/>
    <col min="12786" max="12786" width="8.88671875" style="1"/>
    <col min="12787" max="12787" width="14.6640625" style="1" customWidth="1"/>
    <col min="12788" max="13033" width="8.88671875" style="1"/>
    <col min="13034" max="13034" width="2.88671875" style="1" customWidth="1"/>
    <col min="13035" max="13035" width="14.33203125" style="1" customWidth="1"/>
    <col min="13036" max="13036" width="14.88671875" style="1" customWidth="1"/>
    <col min="13037" max="13037" width="13.33203125" style="1" customWidth="1"/>
    <col min="13038" max="13038" width="13.88671875" style="1" customWidth="1"/>
    <col min="13039" max="13039" width="12.77734375" style="1" customWidth="1"/>
    <col min="13040" max="13040" width="13.5546875" style="1" customWidth="1"/>
    <col min="13041" max="13041" width="13.33203125" style="1" customWidth="1"/>
    <col min="13042" max="13042" width="8.88671875" style="1"/>
    <col min="13043" max="13043" width="14.6640625" style="1" customWidth="1"/>
    <col min="13044" max="13289" width="8.88671875" style="1"/>
    <col min="13290" max="13290" width="2.88671875" style="1" customWidth="1"/>
    <col min="13291" max="13291" width="14.33203125" style="1" customWidth="1"/>
    <col min="13292" max="13292" width="14.88671875" style="1" customWidth="1"/>
    <col min="13293" max="13293" width="13.33203125" style="1" customWidth="1"/>
    <col min="13294" max="13294" width="13.88671875" style="1" customWidth="1"/>
    <col min="13295" max="13295" width="12.77734375" style="1" customWidth="1"/>
    <col min="13296" max="13296" width="13.5546875" style="1" customWidth="1"/>
    <col min="13297" max="13297" width="13.33203125" style="1" customWidth="1"/>
    <col min="13298" max="13298" width="8.88671875" style="1"/>
    <col min="13299" max="13299" width="14.6640625" style="1" customWidth="1"/>
    <col min="13300" max="13545" width="8.88671875" style="1"/>
    <col min="13546" max="13546" width="2.88671875" style="1" customWidth="1"/>
    <col min="13547" max="13547" width="14.33203125" style="1" customWidth="1"/>
    <col min="13548" max="13548" width="14.88671875" style="1" customWidth="1"/>
    <col min="13549" max="13549" width="13.33203125" style="1" customWidth="1"/>
    <col min="13550" max="13550" width="13.88671875" style="1" customWidth="1"/>
    <col min="13551" max="13551" width="12.77734375" style="1" customWidth="1"/>
    <col min="13552" max="13552" width="13.5546875" style="1" customWidth="1"/>
    <col min="13553" max="13553" width="13.33203125" style="1" customWidth="1"/>
    <col min="13554" max="13554" width="8.88671875" style="1"/>
    <col min="13555" max="13555" width="14.6640625" style="1" customWidth="1"/>
    <col min="13556" max="13801" width="8.88671875" style="1"/>
    <col min="13802" max="13802" width="2.88671875" style="1" customWidth="1"/>
    <col min="13803" max="13803" width="14.33203125" style="1" customWidth="1"/>
    <col min="13804" max="13804" width="14.88671875" style="1" customWidth="1"/>
    <col min="13805" max="13805" width="13.33203125" style="1" customWidth="1"/>
    <col min="13806" max="13806" width="13.88671875" style="1" customWidth="1"/>
    <col min="13807" max="13807" width="12.77734375" style="1" customWidth="1"/>
    <col min="13808" max="13808" width="13.5546875" style="1" customWidth="1"/>
    <col min="13809" max="13809" width="13.33203125" style="1" customWidth="1"/>
    <col min="13810" max="13810" width="8.88671875" style="1"/>
    <col min="13811" max="13811" width="14.6640625" style="1" customWidth="1"/>
    <col min="13812" max="14057" width="8.88671875" style="1"/>
    <col min="14058" max="14058" width="2.88671875" style="1" customWidth="1"/>
    <col min="14059" max="14059" width="14.33203125" style="1" customWidth="1"/>
    <col min="14060" max="14060" width="14.88671875" style="1" customWidth="1"/>
    <col min="14061" max="14061" width="13.33203125" style="1" customWidth="1"/>
    <col min="14062" max="14062" width="13.88671875" style="1" customWidth="1"/>
    <col min="14063" max="14063" width="12.77734375" style="1" customWidth="1"/>
    <col min="14064" max="14064" width="13.5546875" style="1" customWidth="1"/>
    <col min="14065" max="14065" width="13.33203125" style="1" customWidth="1"/>
    <col min="14066" max="14066" width="8.88671875" style="1"/>
    <col min="14067" max="14067" width="14.6640625" style="1" customWidth="1"/>
    <col min="14068" max="14313" width="8.88671875" style="1"/>
    <col min="14314" max="14314" width="2.88671875" style="1" customWidth="1"/>
    <col min="14315" max="14315" width="14.33203125" style="1" customWidth="1"/>
    <col min="14316" max="14316" width="14.88671875" style="1" customWidth="1"/>
    <col min="14317" max="14317" width="13.33203125" style="1" customWidth="1"/>
    <col min="14318" max="14318" width="13.88671875" style="1" customWidth="1"/>
    <col min="14319" max="14319" width="12.77734375" style="1" customWidth="1"/>
    <col min="14320" max="14320" width="13.5546875" style="1" customWidth="1"/>
    <col min="14321" max="14321" width="13.33203125" style="1" customWidth="1"/>
    <col min="14322" max="14322" width="8.88671875" style="1"/>
    <col min="14323" max="14323" width="14.6640625" style="1" customWidth="1"/>
    <col min="14324" max="14569" width="8.88671875" style="1"/>
    <col min="14570" max="14570" width="2.88671875" style="1" customWidth="1"/>
    <col min="14571" max="14571" width="14.33203125" style="1" customWidth="1"/>
    <col min="14572" max="14572" width="14.88671875" style="1" customWidth="1"/>
    <col min="14573" max="14573" width="13.33203125" style="1" customWidth="1"/>
    <col min="14574" max="14574" width="13.88671875" style="1" customWidth="1"/>
    <col min="14575" max="14575" width="12.77734375" style="1" customWidth="1"/>
    <col min="14576" max="14576" width="13.5546875" style="1" customWidth="1"/>
    <col min="14577" max="14577" width="13.33203125" style="1" customWidth="1"/>
    <col min="14578" max="14578" width="8.88671875" style="1"/>
    <col min="14579" max="14579" width="14.6640625" style="1" customWidth="1"/>
    <col min="14580" max="14825" width="8.88671875" style="1"/>
    <col min="14826" max="14826" width="2.88671875" style="1" customWidth="1"/>
    <col min="14827" max="14827" width="14.33203125" style="1" customWidth="1"/>
    <col min="14828" max="14828" width="14.88671875" style="1" customWidth="1"/>
    <col min="14829" max="14829" width="13.33203125" style="1" customWidth="1"/>
    <col min="14830" max="14830" width="13.88671875" style="1" customWidth="1"/>
    <col min="14831" max="14831" width="12.77734375" style="1" customWidth="1"/>
    <col min="14832" max="14832" width="13.5546875" style="1" customWidth="1"/>
    <col min="14833" max="14833" width="13.33203125" style="1" customWidth="1"/>
    <col min="14834" max="14834" width="8.88671875" style="1"/>
    <col min="14835" max="14835" width="14.6640625" style="1" customWidth="1"/>
    <col min="14836" max="15081" width="8.88671875" style="1"/>
    <col min="15082" max="15082" width="2.88671875" style="1" customWidth="1"/>
    <col min="15083" max="15083" width="14.33203125" style="1" customWidth="1"/>
    <col min="15084" max="15084" width="14.88671875" style="1" customWidth="1"/>
    <col min="15085" max="15085" width="13.33203125" style="1" customWidth="1"/>
    <col min="15086" max="15086" width="13.88671875" style="1" customWidth="1"/>
    <col min="15087" max="15087" width="12.77734375" style="1" customWidth="1"/>
    <col min="15088" max="15088" width="13.5546875" style="1" customWidth="1"/>
    <col min="15089" max="15089" width="13.33203125" style="1" customWidth="1"/>
    <col min="15090" max="15090" width="8.88671875" style="1"/>
    <col min="15091" max="15091" width="14.6640625" style="1" customWidth="1"/>
    <col min="15092" max="15337" width="8.88671875" style="1"/>
    <col min="15338" max="15338" width="2.88671875" style="1" customWidth="1"/>
    <col min="15339" max="15339" width="14.33203125" style="1" customWidth="1"/>
    <col min="15340" max="15340" width="14.88671875" style="1" customWidth="1"/>
    <col min="15341" max="15341" width="13.33203125" style="1" customWidth="1"/>
    <col min="15342" max="15342" width="13.88671875" style="1" customWidth="1"/>
    <col min="15343" max="15343" width="12.77734375" style="1" customWidth="1"/>
    <col min="15344" max="15344" width="13.5546875" style="1" customWidth="1"/>
    <col min="15345" max="15345" width="13.33203125" style="1" customWidth="1"/>
    <col min="15346" max="15346" width="8.88671875" style="1"/>
    <col min="15347" max="15347" width="14.6640625" style="1" customWidth="1"/>
    <col min="15348" max="15593" width="8.88671875" style="1"/>
    <col min="15594" max="15594" width="2.88671875" style="1" customWidth="1"/>
    <col min="15595" max="15595" width="14.33203125" style="1" customWidth="1"/>
    <col min="15596" max="15596" width="14.88671875" style="1" customWidth="1"/>
    <col min="15597" max="15597" width="13.33203125" style="1" customWidth="1"/>
    <col min="15598" max="15598" width="13.88671875" style="1" customWidth="1"/>
    <col min="15599" max="15599" width="12.77734375" style="1" customWidth="1"/>
    <col min="15600" max="15600" width="13.5546875" style="1" customWidth="1"/>
    <col min="15601" max="15601" width="13.33203125" style="1" customWidth="1"/>
    <col min="15602" max="15602" width="8.88671875" style="1"/>
    <col min="15603" max="15603" width="14.6640625" style="1" customWidth="1"/>
    <col min="15604" max="15849" width="8.88671875" style="1"/>
    <col min="15850" max="15850" width="2.88671875" style="1" customWidth="1"/>
    <col min="15851" max="15851" width="14.33203125" style="1" customWidth="1"/>
    <col min="15852" max="15852" width="14.88671875" style="1" customWidth="1"/>
    <col min="15853" max="15853" width="13.33203125" style="1" customWidth="1"/>
    <col min="15854" max="15854" width="13.88671875" style="1" customWidth="1"/>
    <col min="15855" max="15855" width="12.77734375" style="1" customWidth="1"/>
    <col min="15856" max="15856" width="13.5546875" style="1" customWidth="1"/>
    <col min="15857" max="15857" width="13.33203125" style="1" customWidth="1"/>
    <col min="15858" max="15858" width="8.88671875" style="1"/>
    <col min="15859" max="15859" width="14.6640625" style="1" customWidth="1"/>
    <col min="15860" max="16105" width="8.88671875" style="1"/>
    <col min="16106" max="16106" width="2.88671875" style="1" customWidth="1"/>
    <col min="16107" max="16107" width="14.33203125" style="1" customWidth="1"/>
    <col min="16108" max="16108" width="14.88671875" style="1" customWidth="1"/>
    <col min="16109" max="16109" width="13.33203125" style="1" customWidth="1"/>
    <col min="16110" max="16110" width="13.88671875" style="1" customWidth="1"/>
    <col min="16111" max="16111" width="12.77734375" style="1" customWidth="1"/>
    <col min="16112" max="16112" width="13.5546875" style="1" customWidth="1"/>
    <col min="16113" max="16113" width="13.33203125" style="1" customWidth="1"/>
    <col min="16114" max="16114" width="8.88671875" style="1"/>
    <col min="16115" max="16115" width="14.6640625" style="1" customWidth="1"/>
    <col min="16116" max="16384" width="8.88671875" style="1"/>
  </cols>
  <sheetData>
    <row r="1" spans="2:8">
      <c r="F1" s="2"/>
      <c r="G1" s="3" t="s">
        <v>0</v>
      </c>
      <c r="H1" s="3"/>
    </row>
    <row r="2" spans="2:8">
      <c r="F2" s="2"/>
      <c r="G2" s="3" t="s">
        <v>1</v>
      </c>
      <c r="H2" s="3"/>
    </row>
    <row r="3" spans="2:8">
      <c r="F3" s="2"/>
      <c r="G3" s="3" t="s">
        <v>2</v>
      </c>
      <c r="H3" s="3"/>
    </row>
    <row r="4" spans="2:8">
      <c r="F4" s="2"/>
      <c r="G4" s="4" t="s">
        <v>3</v>
      </c>
      <c r="H4" s="4"/>
    </row>
    <row r="5" spans="2:8">
      <c r="F5" s="3" t="s">
        <v>4</v>
      </c>
      <c r="G5" s="3"/>
      <c r="H5" s="3"/>
    </row>
    <row r="6" spans="2:8">
      <c r="F6" s="5" t="s">
        <v>5</v>
      </c>
      <c r="G6" s="3"/>
      <c r="H6" s="3"/>
    </row>
    <row r="7" spans="2:8">
      <c r="F7" s="2"/>
      <c r="G7" s="6">
        <f>H39</f>
        <v>145274.326</v>
      </c>
      <c r="H7" s="7" t="s">
        <v>6</v>
      </c>
    </row>
    <row r="8" spans="2:8" ht="6" customHeight="1">
      <c r="F8" s="2"/>
      <c r="G8" s="8"/>
      <c r="H8" s="7"/>
    </row>
    <row r="9" spans="2:8">
      <c r="F9" s="2"/>
      <c r="G9" s="9" t="s">
        <v>7</v>
      </c>
      <c r="H9" s="9"/>
    </row>
    <row r="10" spans="2:8" ht="19.8" customHeight="1">
      <c r="F10" s="10" t="s">
        <v>8</v>
      </c>
      <c r="G10" s="10"/>
      <c r="H10" s="10"/>
    </row>
    <row r="12" spans="2:8" ht="18" customHeight="1">
      <c r="B12" s="11" t="s">
        <v>9</v>
      </c>
      <c r="C12" s="11"/>
      <c r="D12" s="11"/>
      <c r="E12" s="11"/>
      <c r="F12" s="11"/>
      <c r="G12" s="11"/>
      <c r="H12" s="11"/>
    </row>
    <row r="13" spans="2:8" ht="15" customHeight="1">
      <c r="B13" s="12" t="s">
        <v>10</v>
      </c>
      <c r="C13" s="12"/>
      <c r="D13" s="12"/>
      <c r="E13" s="12"/>
      <c r="F13" s="12"/>
      <c r="G13" s="12"/>
      <c r="H13" s="12"/>
    </row>
    <row r="14" spans="2:8" ht="11.4" customHeight="1">
      <c r="B14" s="13" t="s">
        <v>11</v>
      </c>
      <c r="C14" s="13"/>
      <c r="D14" s="13"/>
      <c r="E14" s="13"/>
      <c r="F14" s="13"/>
      <c r="G14" s="13"/>
      <c r="H14" s="13"/>
    </row>
    <row r="15" spans="2:8" ht="13.2" customHeight="1">
      <c r="B15" s="14" t="s">
        <v>12</v>
      </c>
      <c r="C15" s="14"/>
      <c r="D15" s="14"/>
      <c r="E15" s="14"/>
      <c r="F15" s="14"/>
      <c r="G15" s="14"/>
      <c r="H15" s="14"/>
    </row>
    <row r="16" spans="2:8" ht="13.2" customHeight="1">
      <c r="B16" s="15"/>
      <c r="C16" s="15"/>
      <c r="D16" s="15"/>
      <c r="E16" s="15"/>
      <c r="F16" s="15"/>
      <c r="G16" s="15"/>
      <c r="H16" s="15"/>
    </row>
    <row r="17" spans="2:8" ht="17.399999999999999" customHeight="1">
      <c r="B17" s="15"/>
      <c r="C17" s="15"/>
      <c r="D17" s="15"/>
      <c r="E17" s="16" t="s">
        <v>13</v>
      </c>
      <c r="F17" s="16"/>
      <c r="G17" s="16"/>
      <c r="H17" s="17">
        <f>H62</f>
        <v>6700</v>
      </c>
    </row>
    <row r="18" spans="2:8" ht="18" customHeight="1" thickBot="1">
      <c r="B18" s="18"/>
      <c r="C18" s="19" t="s">
        <v>14</v>
      </c>
      <c r="D18" s="19"/>
      <c r="E18" s="19"/>
      <c r="F18" s="19"/>
      <c r="G18" s="19"/>
      <c r="H18" s="20">
        <f>H63</f>
        <v>2893</v>
      </c>
    </row>
    <row r="19" spans="2:8" ht="66" customHeight="1" thickBot="1">
      <c r="B19" s="21" t="s">
        <v>15</v>
      </c>
      <c r="C19" s="22" t="s">
        <v>16</v>
      </c>
      <c r="D19" s="22" t="s">
        <v>17</v>
      </c>
      <c r="E19" s="22" t="s">
        <v>18</v>
      </c>
      <c r="F19" s="22" t="s">
        <v>19</v>
      </c>
      <c r="G19" s="22" t="s">
        <v>20</v>
      </c>
      <c r="H19" s="23" t="s">
        <v>21</v>
      </c>
    </row>
    <row r="20" spans="2:8" ht="15.6">
      <c r="B20" s="24">
        <v>1</v>
      </c>
      <c r="C20" s="25" t="s">
        <v>22</v>
      </c>
      <c r="D20" s="26">
        <v>1</v>
      </c>
      <c r="E20" s="27">
        <f>E65*D20</f>
        <v>18804.5</v>
      </c>
      <c r="F20" s="28"/>
      <c r="G20" s="28">
        <v>0</v>
      </c>
      <c r="H20" s="29">
        <f>E20</f>
        <v>18804.5</v>
      </c>
    </row>
    <row r="21" spans="2:8" ht="31.2">
      <c r="B21" s="30">
        <v>2</v>
      </c>
      <c r="C21" s="31" t="s">
        <v>23</v>
      </c>
      <c r="D21" s="32">
        <v>1</v>
      </c>
      <c r="E21" s="27">
        <f>E66*D21</f>
        <v>15043.6</v>
      </c>
      <c r="F21" s="27"/>
      <c r="G21" s="27">
        <v>0</v>
      </c>
      <c r="H21" s="33">
        <f>E21</f>
        <v>15043.6</v>
      </c>
    </row>
    <row r="22" spans="2:8" ht="15.6">
      <c r="B22" s="30">
        <v>3</v>
      </c>
      <c r="C22" s="31" t="s">
        <v>24</v>
      </c>
      <c r="D22" s="32">
        <v>1</v>
      </c>
      <c r="E22" s="27">
        <f>E67*D22</f>
        <v>5786</v>
      </c>
      <c r="F22" s="27"/>
      <c r="G22" s="27">
        <f>$H$17-E22</f>
        <v>914</v>
      </c>
      <c r="H22" s="34">
        <f t="shared" ref="H22:H30" si="0">E22+G22</f>
        <v>6700</v>
      </c>
    </row>
    <row r="23" spans="2:8" ht="15.6">
      <c r="B23" s="30">
        <v>4</v>
      </c>
      <c r="C23" s="31" t="s">
        <v>25</v>
      </c>
      <c r="D23" s="32">
        <v>0.4</v>
      </c>
      <c r="E23" s="27">
        <f>E68*D23</f>
        <v>2314.4</v>
      </c>
      <c r="F23" s="27"/>
      <c r="G23" s="27">
        <f t="shared" ref="G23:G32" si="1">($H$17-E68)*D23</f>
        <v>365.6</v>
      </c>
      <c r="H23" s="34">
        <f t="shared" si="0"/>
        <v>2680</v>
      </c>
    </row>
    <row r="24" spans="2:8" ht="15.6">
      <c r="B24" s="30">
        <v>5</v>
      </c>
      <c r="C24" s="31" t="s">
        <v>26</v>
      </c>
      <c r="D24" s="32">
        <v>0.3</v>
      </c>
      <c r="E24" s="27">
        <f t="shared" ref="E24:E32" si="2">E69*D24</f>
        <v>1735.8</v>
      </c>
      <c r="F24" s="27"/>
      <c r="G24" s="27">
        <f t="shared" si="1"/>
        <v>274.2</v>
      </c>
      <c r="H24" s="34">
        <f t="shared" si="0"/>
        <v>2010</v>
      </c>
    </row>
    <row r="25" spans="2:8" ht="15.6">
      <c r="B25" s="30">
        <v>6</v>
      </c>
      <c r="C25" s="31" t="s">
        <v>27</v>
      </c>
      <c r="D25" s="32">
        <v>0.3</v>
      </c>
      <c r="E25" s="27">
        <f t="shared" si="2"/>
        <v>1649.01</v>
      </c>
      <c r="F25" s="27"/>
      <c r="G25" s="27">
        <f t="shared" si="1"/>
        <v>360.99000000000007</v>
      </c>
      <c r="H25" s="34">
        <f t="shared" si="0"/>
        <v>2010</v>
      </c>
    </row>
    <row r="26" spans="2:8" ht="61.2" customHeight="1">
      <c r="B26" s="30">
        <v>7</v>
      </c>
      <c r="C26" s="31" t="s">
        <v>28</v>
      </c>
      <c r="D26" s="32">
        <v>3</v>
      </c>
      <c r="E26" s="27">
        <f t="shared" si="2"/>
        <v>17358</v>
      </c>
      <c r="F26" s="27"/>
      <c r="G26" s="27">
        <f t="shared" si="1"/>
        <v>2742</v>
      </c>
      <c r="H26" s="34">
        <f t="shared" si="0"/>
        <v>20100</v>
      </c>
    </row>
    <row r="27" spans="2:8" ht="31.2">
      <c r="B27" s="30">
        <v>8</v>
      </c>
      <c r="C27" s="31" t="s">
        <v>29</v>
      </c>
      <c r="D27" s="32">
        <v>0.5</v>
      </c>
      <c r="E27" s="27">
        <f t="shared" si="2"/>
        <v>2893</v>
      </c>
      <c r="F27" s="27"/>
      <c r="G27" s="27">
        <f t="shared" si="1"/>
        <v>457</v>
      </c>
      <c r="H27" s="34">
        <f t="shared" si="0"/>
        <v>3350</v>
      </c>
    </row>
    <row r="28" spans="2:8" ht="15.6">
      <c r="B28" s="30">
        <v>9</v>
      </c>
      <c r="C28" s="31" t="s">
        <v>30</v>
      </c>
      <c r="D28" s="32">
        <v>0.8</v>
      </c>
      <c r="E28" s="27">
        <f t="shared" si="2"/>
        <v>4628.8</v>
      </c>
      <c r="F28" s="27"/>
      <c r="G28" s="27">
        <f t="shared" si="1"/>
        <v>731.2</v>
      </c>
      <c r="H28" s="34">
        <f t="shared" si="0"/>
        <v>5360</v>
      </c>
    </row>
    <row r="29" spans="2:8" ht="31.2">
      <c r="B29" s="30">
        <v>10</v>
      </c>
      <c r="C29" s="31" t="s">
        <v>31</v>
      </c>
      <c r="D29" s="32">
        <v>0.5</v>
      </c>
      <c r="E29" s="27">
        <f t="shared" si="2"/>
        <v>3072.3659999999995</v>
      </c>
      <c r="F29" s="27"/>
      <c r="G29" s="27">
        <f t="shared" si="1"/>
        <v>277.63400000000047</v>
      </c>
      <c r="H29" s="34">
        <f t="shared" si="0"/>
        <v>3350</v>
      </c>
    </row>
    <row r="30" spans="2:8" ht="40.200000000000003" customHeight="1">
      <c r="B30" s="30">
        <v>11</v>
      </c>
      <c r="C30" s="31" t="s">
        <v>32</v>
      </c>
      <c r="D30" s="32">
        <v>0.5</v>
      </c>
      <c r="E30" s="27">
        <f t="shared" si="2"/>
        <v>3072.3659999999995</v>
      </c>
      <c r="F30" s="27"/>
      <c r="G30" s="27">
        <f t="shared" si="1"/>
        <v>277.63400000000047</v>
      </c>
      <c r="H30" s="34">
        <f t="shared" si="0"/>
        <v>3350</v>
      </c>
    </row>
    <row r="31" spans="2:8" ht="25.2" customHeight="1">
      <c r="B31" s="35">
        <v>12</v>
      </c>
      <c r="C31" s="36" t="s">
        <v>33</v>
      </c>
      <c r="D31" s="37">
        <v>3</v>
      </c>
      <c r="E31" s="38">
        <f>E76*D31</f>
        <v>8679</v>
      </c>
      <c r="F31" s="39">
        <v>0.35</v>
      </c>
      <c r="G31" s="38">
        <f t="shared" si="1"/>
        <v>11421</v>
      </c>
      <c r="H31" s="40">
        <f>E31+G31+F32</f>
        <v>23137.65</v>
      </c>
    </row>
    <row r="32" spans="2:8" ht="35.4" customHeight="1">
      <c r="B32" s="41"/>
      <c r="C32" s="42"/>
      <c r="D32" s="43"/>
      <c r="E32" s="44">
        <f t="shared" si="2"/>
        <v>0</v>
      </c>
      <c r="F32" s="45">
        <f>E31*F31</f>
        <v>3037.6499999999996</v>
      </c>
      <c r="G32" s="44">
        <f t="shared" si="1"/>
        <v>0</v>
      </c>
      <c r="H32" s="46">
        <f>E32+G32</f>
        <v>0</v>
      </c>
    </row>
    <row r="33" spans="2:8" ht="31.8" thickBot="1">
      <c r="B33" s="47">
        <v>13</v>
      </c>
      <c r="C33" s="48" t="s">
        <v>34</v>
      </c>
      <c r="D33" s="49">
        <v>1</v>
      </c>
      <c r="E33" s="50">
        <f>E77*D33</f>
        <v>3645.18</v>
      </c>
      <c r="F33" s="50"/>
      <c r="G33" s="27">
        <f>($H$17-E77)*D33</f>
        <v>3054.82</v>
      </c>
      <c r="H33" s="34">
        <f>E33+G33</f>
        <v>6700</v>
      </c>
    </row>
    <row r="34" spans="2:8" ht="16.2" thickBot="1">
      <c r="B34" s="51" t="s">
        <v>35</v>
      </c>
      <c r="C34" s="52"/>
      <c r="D34" s="52"/>
      <c r="E34" s="52"/>
      <c r="F34" s="52"/>
      <c r="G34" s="52"/>
      <c r="H34" s="53"/>
    </row>
    <row r="35" spans="2:8" ht="15.6">
      <c r="B35" s="54">
        <v>1</v>
      </c>
      <c r="C35" s="55" t="s">
        <v>36</v>
      </c>
      <c r="D35" s="56">
        <v>2</v>
      </c>
      <c r="E35" s="57">
        <f>E79*D35</f>
        <v>7348.22</v>
      </c>
      <c r="F35" s="58">
        <v>0.4</v>
      </c>
      <c r="G35" s="57">
        <f>($H$17-E79)*D35</f>
        <v>6051.78</v>
      </c>
      <c r="H35" s="59">
        <f>E35+G35+F36</f>
        <v>16339.288</v>
      </c>
    </row>
    <row r="36" spans="2:8" ht="15.6">
      <c r="B36" s="41"/>
      <c r="C36" s="42"/>
      <c r="D36" s="43"/>
      <c r="E36" s="44">
        <f>E80*D36</f>
        <v>0</v>
      </c>
      <c r="F36" s="60">
        <f>E35*F35</f>
        <v>2939.2880000000005</v>
      </c>
      <c r="G36" s="44">
        <f>($H$17-E80)*D36</f>
        <v>0</v>
      </c>
      <c r="H36" s="61">
        <f>E36+G36</f>
        <v>0</v>
      </c>
    </row>
    <row r="37" spans="2:8" ht="23.4" customHeight="1">
      <c r="B37" s="35">
        <v>2</v>
      </c>
      <c r="C37" s="36" t="s">
        <v>37</v>
      </c>
      <c r="D37" s="37">
        <v>2</v>
      </c>
      <c r="E37" s="38">
        <f>E80*D37</f>
        <v>7348.22</v>
      </c>
      <c r="F37" s="39">
        <v>0.4</v>
      </c>
      <c r="G37" s="38">
        <f>($H$17-E80)*D37</f>
        <v>6051.78</v>
      </c>
      <c r="H37" s="59">
        <f>E37+G37+F38</f>
        <v>16339.288</v>
      </c>
    </row>
    <row r="38" spans="2:8" ht="21" customHeight="1" thickBot="1">
      <c r="B38" s="62"/>
      <c r="C38" s="63"/>
      <c r="D38" s="64"/>
      <c r="E38" s="65">
        <f>E82*D38</f>
        <v>0</v>
      </c>
      <c r="F38" s="60">
        <f>E37*F37</f>
        <v>2939.2880000000005</v>
      </c>
      <c r="G38" s="65">
        <f>($H$17-E82)*D38</f>
        <v>0</v>
      </c>
      <c r="H38" s="61">
        <f>E38+G38</f>
        <v>0</v>
      </c>
    </row>
    <row r="39" spans="2:8" ht="47.4" thickBot="1">
      <c r="B39" s="66"/>
      <c r="C39" s="67" t="s">
        <v>38</v>
      </c>
      <c r="D39" s="68">
        <f>SUM(D20:D33,D35:D37)</f>
        <v>17.3</v>
      </c>
      <c r="E39" s="69">
        <f>SUM(E20:E33,E35:E37)</f>
        <v>103378.46199999998</v>
      </c>
      <c r="F39" s="69">
        <f>F32+F36+F38</f>
        <v>8916.2260000000006</v>
      </c>
      <c r="G39" s="69">
        <f>SUM(G20:G33,G35:G38)</f>
        <v>32979.637999999999</v>
      </c>
      <c r="H39" s="70">
        <f>SUM(H20:H33,H35:H38)</f>
        <v>145274.326</v>
      </c>
    </row>
    <row r="41" spans="2:8" ht="15.6">
      <c r="D41" s="71"/>
      <c r="E41" s="71"/>
      <c r="F41" s="71"/>
      <c r="G41" s="71"/>
      <c r="H41" s="72"/>
    </row>
    <row r="42" spans="2:8" ht="15.6">
      <c r="B42" s="14" t="s">
        <v>39</v>
      </c>
      <c r="C42" s="14"/>
      <c r="D42" s="14"/>
      <c r="E42" s="14"/>
      <c r="F42" s="14"/>
      <c r="G42" s="14"/>
      <c r="H42" s="14"/>
    </row>
    <row r="45" spans="2:8" ht="15.6">
      <c r="B45" s="14" t="s">
        <v>40</v>
      </c>
      <c r="C45" s="14"/>
      <c r="D45" s="14"/>
      <c r="E45" s="14"/>
      <c r="F45" s="14"/>
      <c r="G45" s="14"/>
      <c r="H45" s="14"/>
    </row>
    <row r="48" spans="2:8">
      <c r="F48" s="2"/>
      <c r="G48" s="3" t="s">
        <v>41</v>
      </c>
      <c r="H48" s="3"/>
    </row>
    <row r="49" spans="2:8">
      <c r="F49" s="2"/>
      <c r="G49" s="3" t="s">
        <v>1</v>
      </c>
      <c r="H49" s="3"/>
    </row>
    <row r="50" spans="2:8">
      <c r="F50" s="2"/>
      <c r="G50" s="3" t="s">
        <v>2</v>
      </c>
      <c r="H50" s="3"/>
    </row>
    <row r="51" spans="2:8">
      <c r="F51" s="2"/>
      <c r="G51" s="4" t="s">
        <v>3</v>
      </c>
      <c r="H51" s="4"/>
    </row>
    <row r="52" spans="2:8">
      <c r="F52" s="2"/>
      <c r="G52" s="8"/>
      <c r="H52" s="7"/>
    </row>
    <row r="53" spans="2:8">
      <c r="F53" s="2"/>
      <c r="G53" s="9" t="s">
        <v>7</v>
      </c>
      <c r="H53" s="9"/>
    </row>
    <row r="54" spans="2:8" ht="19.8" customHeight="1">
      <c r="F54" s="10" t="s">
        <v>8</v>
      </c>
      <c r="G54" s="10"/>
      <c r="H54" s="10"/>
    </row>
    <row r="56" spans="2:8" ht="19.8" customHeight="1">
      <c r="B56" s="11" t="s">
        <v>42</v>
      </c>
      <c r="C56" s="11"/>
      <c r="D56" s="11"/>
      <c r="E56" s="11"/>
      <c r="F56" s="11"/>
      <c r="G56" s="11"/>
      <c r="H56" s="11"/>
    </row>
    <row r="57" spans="2:8" ht="17.399999999999999" customHeight="1">
      <c r="B57" s="12" t="s">
        <v>43</v>
      </c>
      <c r="C57" s="12"/>
      <c r="D57" s="12"/>
      <c r="E57" s="12"/>
      <c r="F57" s="12"/>
      <c r="G57" s="12"/>
      <c r="H57" s="12"/>
    </row>
    <row r="58" spans="2:8" ht="18" customHeight="1">
      <c r="B58" s="12" t="s">
        <v>44</v>
      </c>
      <c r="C58" s="12"/>
      <c r="D58" s="12"/>
      <c r="E58" s="12"/>
      <c r="F58" s="12"/>
      <c r="G58" s="12"/>
      <c r="H58" s="12"/>
    </row>
    <row r="59" spans="2:8">
      <c r="B59" s="13"/>
      <c r="C59" s="13"/>
      <c r="D59" s="13"/>
      <c r="E59" s="13"/>
      <c r="F59" s="13"/>
      <c r="G59" s="13"/>
      <c r="H59" s="13"/>
    </row>
    <row r="60" spans="2:8" ht="13.2" customHeight="1">
      <c r="B60" s="14" t="str">
        <f>B15</f>
        <v xml:space="preserve"> з 01  січня 2023р.</v>
      </c>
      <c r="C60" s="14"/>
      <c r="D60" s="14"/>
      <c r="E60" s="14"/>
      <c r="F60" s="14"/>
      <c r="G60" s="14"/>
      <c r="H60" s="14"/>
    </row>
    <row r="61" spans="2:8" ht="13.2" customHeight="1">
      <c r="B61" s="15"/>
      <c r="C61" s="15"/>
      <c r="D61" s="15"/>
      <c r="E61" s="15"/>
      <c r="F61" s="15"/>
      <c r="G61" s="15"/>
      <c r="H61" s="15"/>
    </row>
    <row r="62" spans="2:8" ht="15" customHeight="1">
      <c r="B62" s="15"/>
      <c r="C62" s="15"/>
      <c r="D62" s="15"/>
      <c r="E62" s="16" t="s">
        <v>13</v>
      </c>
      <c r="F62" s="16"/>
      <c r="G62" s="16"/>
      <c r="H62" s="73">
        <v>6700</v>
      </c>
    </row>
    <row r="63" spans="2:8" ht="16.8" customHeight="1" thickBot="1">
      <c r="B63" s="18"/>
      <c r="C63" s="19" t="s">
        <v>14</v>
      </c>
      <c r="D63" s="19"/>
      <c r="E63" s="19"/>
      <c r="F63" s="19"/>
      <c r="G63" s="19"/>
      <c r="H63" s="74">
        <v>2893</v>
      </c>
    </row>
    <row r="64" spans="2:8" ht="60" customHeight="1" thickBot="1">
      <c r="B64" s="21" t="s">
        <v>15</v>
      </c>
      <c r="C64" s="75" t="s">
        <v>16</v>
      </c>
      <c r="D64" s="75"/>
      <c r="E64" s="75" t="s">
        <v>45</v>
      </c>
      <c r="F64" s="75"/>
      <c r="G64" s="75" t="s">
        <v>46</v>
      </c>
      <c r="H64" s="76"/>
    </row>
    <row r="65" spans="2:8" ht="16.95" customHeight="1">
      <c r="B65" s="77">
        <v>1</v>
      </c>
      <c r="C65" s="78" t="s">
        <v>22</v>
      </c>
      <c r="D65" s="79" t="s">
        <v>22</v>
      </c>
      <c r="E65" s="80">
        <f>H63*G65</f>
        <v>18804.5</v>
      </c>
      <c r="F65" s="80"/>
      <c r="G65" s="81">
        <v>6.5</v>
      </c>
      <c r="H65" s="82"/>
    </row>
    <row r="66" spans="2:8" ht="16.95" customHeight="1">
      <c r="B66" s="83">
        <v>2</v>
      </c>
      <c r="C66" s="84" t="s">
        <v>23</v>
      </c>
      <c r="D66" s="85" t="s">
        <v>23</v>
      </c>
      <c r="E66" s="86">
        <f>H63*5.2</f>
        <v>15043.6</v>
      </c>
      <c r="F66" s="86"/>
      <c r="G66" s="87" t="s">
        <v>47</v>
      </c>
      <c r="H66" s="88"/>
    </row>
    <row r="67" spans="2:8" ht="16.95" customHeight="1">
      <c r="B67" s="83">
        <v>3</v>
      </c>
      <c r="C67" s="84" t="s">
        <v>24</v>
      </c>
      <c r="D67" s="85" t="s">
        <v>24</v>
      </c>
      <c r="E67" s="86">
        <f>H63*2</f>
        <v>5786</v>
      </c>
      <c r="F67" s="86"/>
      <c r="G67" s="89">
        <v>2</v>
      </c>
      <c r="H67" s="90"/>
    </row>
    <row r="68" spans="2:8" ht="16.95" customHeight="1">
      <c r="B68" s="83">
        <v>4</v>
      </c>
      <c r="C68" s="84" t="s">
        <v>25</v>
      </c>
      <c r="D68" s="85" t="s">
        <v>25</v>
      </c>
      <c r="E68" s="86">
        <f>H63*2</f>
        <v>5786</v>
      </c>
      <c r="F68" s="86"/>
      <c r="G68" s="89">
        <v>2</v>
      </c>
      <c r="H68" s="90"/>
    </row>
    <row r="69" spans="2:8" ht="16.95" customHeight="1">
      <c r="B69" s="83">
        <v>5</v>
      </c>
      <c r="C69" s="84" t="s">
        <v>26</v>
      </c>
      <c r="D69" s="85" t="s">
        <v>26</v>
      </c>
      <c r="E69" s="86">
        <f>H63*2</f>
        <v>5786</v>
      </c>
      <c r="F69" s="86"/>
      <c r="G69" s="89">
        <v>2</v>
      </c>
      <c r="H69" s="90"/>
    </row>
    <row r="70" spans="2:8" ht="16.95" customHeight="1">
      <c r="B70" s="83">
        <v>6</v>
      </c>
      <c r="C70" s="84" t="s">
        <v>27</v>
      </c>
      <c r="D70" s="85" t="s">
        <v>27</v>
      </c>
      <c r="E70" s="86">
        <f>H63*1.9</f>
        <v>5496.7</v>
      </c>
      <c r="F70" s="86"/>
      <c r="G70" s="89">
        <v>1.9</v>
      </c>
      <c r="H70" s="90"/>
    </row>
    <row r="71" spans="2:8" ht="32.4" customHeight="1">
      <c r="B71" s="83">
        <v>7</v>
      </c>
      <c r="C71" s="91" t="s">
        <v>28</v>
      </c>
      <c r="D71" s="92" t="s">
        <v>28</v>
      </c>
      <c r="E71" s="86">
        <f>H63*2</f>
        <v>5786</v>
      </c>
      <c r="F71" s="86"/>
      <c r="G71" s="89">
        <v>2</v>
      </c>
      <c r="H71" s="90"/>
    </row>
    <row r="72" spans="2:8" ht="16.95" customHeight="1">
      <c r="B72" s="83">
        <v>8</v>
      </c>
      <c r="C72" s="84" t="s">
        <v>29</v>
      </c>
      <c r="D72" s="85" t="s">
        <v>29</v>
      </c>
      <c r="E72" s="86">
        <f>H63*2</f>
        <v>5786</v>
      </c>
      <c r="F72" s="86"/>
      <c r="G72" s="89">
        <v>2</v>
      </c>
      <c r="H72" s="90"/>
    </row>
    <row r="73" spans="2:8" ht="16.95" customHeight="1">
      <c r="B73" s="83">
        <v>9</v>
      </c>
      <c r="C73" s="84" t="s">
        <v>30</v>
      </c>
      <c r="D73" s="85" t="s">
        <v>30</v>
      </c>
      <c r="E73" s="86">
        <f>H63*2</f>
        <v>5786</v>
      </c>
      <c r="F73" s="86"/>
      <c r="G73" s="89">
        <v>2</v>
      </c>
      <c r="H73" s="90"/>
    </row>
    <row r="74" spans="2:8" ht="16.95" customHeight="1">
      <c r="B74" s="83">
        <v>10</v>
      </c>
      <c r="C74" s="84" t="s">
        <v>31</v>
      </c>
      <c r="D74" s="85" t="s">
        <v>31</v>
      </c>
      <c r="E74" s="86">
        <f>H63*1.77*1.2</f>
        <v>6144.7319999999991</v>
      </c>
      <c r="F74" s="86"/>
      <c r="G74" s="87" t="s">
        <v>48</v>
      </c>
      <c r="H74" s="88"/>
    </row>
    <row r="75" spans="2:8" ht="16.95" customHeight="1">
      <c r="B75" s="83">
        <v>11</v>
      </c>
      <c r="C75" s="84" t="s">
        <v>32</v>
      </c>
      <c r="D75" s="85" t="s">
        <v>32</v>
      </c>
      <c r="E75" s="86">
        <f>H63*1.77*1.2</f>
        <v>6144.7319999999991</v>
      </c>
      <c r="F75" s="86"/>
      <c r="G75" s="87" t="s">
        <v>48</v>
      </c>
      <c r="H75" s="88"/>
    </row>
    <row r="76" spans="2:8" ht="30.6" customHeight="1">
      <c r="B76" s="83">
        <v>12</v>
      </c>
      <c r="C76" s="91" t="s">
        <v>33</v>
      </c>
      <c r="D76" s="92"/>
      <c r="E76" s="86">
        <f>H63</f>
        <v>2893</v>
      </c>
      <c r="F76" s="86"/>
      <c r="G76" s="89">
        <v>1</v>
      </c>
      <c r="H76" s="90"/>
    </row>
    <row r="77" spans="2:8" ht="16.95" customHeight="1" thickBot="1">
      <c r="B77" s="93">
        <v>13</v>
      </c>
      <c r="C77" s="94" t="s">
        <v>34</v>
      </c>
      <c r="D77" s="94"/>
      <c r="E77" s="95">
        <f>H63*1.26</f>
        <v>3645.18</v>
      </c>
      <c r="F77" s="95"/>
      <c r="G77" s="96">
        <v>1.26</v>
      </c>
      <c r="H77" s="97"/>
    </row>
    <row r="78" spans="2:8" ht="16.95" customHeight="1" thickBot="1">
      <c r="B78" s="98" t="s">
        <v>35</v>
      </c>
      <c r="C78" s="99"/>
      <c r="D78" s="99"/>
      <c r="E78" s="99"/>
      <c r="F78" s="99"/>
      <c r="G78" s="99"/>
      <c r="H78" s="100"/>
    </row>
    <row r="79" spans="2:8" ht="16.95" customHeight="1">
      <c r="B79" s="101">
        <v>14</v>
      </c>
      <c r="C79" s="102" t="s">
        <v>36</v>
      </c>
      <c r="D79" s="102"/>
      <c r="E79" s="103">
        <f>H63*1.27</f>
        <v>3674.11</v>
      </c>
      <c r="F79" s="103"/>
      <c r="G79" s="104" t="s">
        <v>49</v>
      </c>
      <c r="H79" s="105"/>
    </row>
    <row r="80" spans="2:8" ht="35.4" customHeight="1" thickBot="1">
      <c r="B80" s="93">
        <v>15</v>
      </c>
      <c r="C80" s="106" t="s">
        <v>37</v>
      </c>
      <c r="D80" s="107"/>
      <c r="E80" s="95">
        <f>H63*1.27</f>
        <v>3674.11</v>
      </c>
      <c r="F80" s="95"/>
      <c r="G80" s="108" t="s">
        <v>49</v>
      </c>
      <c r="H80" s="109"/>
    </row>
    <row r="83" spans="2:8" ht="15.6">
      <c r="B83" s="14" t="s">
        <v>39</v>
      </c>
      <c r="C83" s="14"/>
      <c r="D83" s="14"/>
      <c r="E83" s="14"/>
      <c r="F83" s="14"/>
      <c r="G83" s="14"/>
      <c r="H83" s="14"/>
    </row>
    <row r="86" spans="2:8" ht="15.6">
      <c r="B86" s="14" t="s">
        <v>40</v>
      </c>
      <c r="C86" s="14"/>
      <c r="D86" s="14"/>
      <c r="E86" s="14"/>
      <c r="F86" s="14"/>
      <c r="G86" s="14"/>
      <c r="H86" s="14"/>
    </row>
  </sheetData>
  <mergeCells count="99">
    <mergeCell ref="C80:D80"/>
    <mergeCell ref="E80:F80"/>
    <mergeCell ref="G80:H80"/>
    <mergeCell ref="B83:H83"/>
    <mergeCell ref="B86:H86"/>
    <mergeCell ref="C77:D77"/>
    <mergeCell ref="E77:F77"/>
    <mergeCell ref="G77:H77"/>
    <mergeCell ref="B78:H78"/>
    <mergeCell ref="C79:D79"/>
    <mergeCell ref="E79:F79"/>
    <mergeCell ref="G79:H79"/>
    <mergeCell ref="C75:D75"/>
    <mergeCell ref="E75:F75"/>
    <mergeCell ref="G75:H75"/>
    <mergeCell ref="C76:D76"/>
    <mergeCell ref="E76:F76"/>
    <mergeCell ref="G76:H76"/>
    <mergeCell ref="C73:D73"/>
    <mergeCell ref="E73:F73"/>
    <mergeCell ref="G73:H73"/>
    <mergeCell ref="C74:D74"/>
    <mergeCell ref="E74:F74"/>
    <mergeCell ref="G74:H74"/>
    <mergeCell ref="C71:D71"/>
    <mergeCell ref="E71:F71"/>
    <mergeCell ref="G71:H71"/>
    <mergeCell ref="C72:D72"/>
    <mergeCell ref="E72:F72"/>
    <mergeCell ref="G72:H72"/>
    <mergeCell ref="C69:D69"/>
    <mergeCell ref="E69:F69"/>
    <mergeCell ref="G69:H69"/>
    <mergeCell ref="C70:D70"/>
    <mergeCell ref="E70:F70"/>
    <mergeCell ref="G70:H70"/>
    <mergeCell ref="C67:D67"/>
    <mergeCell ref="E67:F67"/>
    <mergeCell ref="G67:H67"/>
    <mergeCell ref="C68:D68"/>
    <mergeCell ref="E68:F68"/>
    <mergeCell ref="G68:H68"/>
    <mergeCell ref="C65:D65"/>
    <mergeCell ref="E65:F65"/>
    <mergeCell ref="G65:H65"/>
    <mergeCell ref="C66:D66"/>
    <mergeCell ref="E66:F66"/>
    <mergeCell ref="G66:H66"/>
    <mergeCell ref="B60:H60"/>
    <mergeCell ref="E62:G62"/>
    <mergeCell ref="C63:G63"/>
    <mergeCell ref="C64:D64"/>
    <mergeCell ref="E64:F64"/>
    <mergeCell ref="G64:H64"/>
    <mergeCell ref="G53:H53"/>
    <mergeCell ref="F54:H54"/>
    <mergeCell ref="B56:H56"/>
    <mergeCell ref="B57:H57"/>
    <mergeCell ref="B58:H58"/>
    <mergeCell ref="B59:H59"/>
    <mergeCell ref="B42:H42"/>
    <mergeCell ref="B45:H45"/>
    <mergeCell ref="G48:H48"/>
    <mergeCell ref="G49:H49"/>
    <mergeCell ref="G50:H50"/>
    <mergeCell ref="G51:H51"/>
    <mergeCell ref="B37:B38"/>
    <mergeCell ref="C37:C38"/>
    <mergeCell ref="D37:D38"/>
    <mergeCell ref="E37:E38"/>
    <mergeCell ref="G37:G38"/>
    <mergeCell ref="H37:H38"/>
    <mergeCell ref="H31:H32"/>
    <mergeCell ref="B34:H34"/>
    <mergeCell ref="B35:B36"/>
    <mergeCell ref="C35:C36"/>
    <mergeCell ref="D35:D36"/>
    <mergeCell ref="E35:E36"/>
    <mergeCell ref="G35:G36"/>
    <mergeCell ref="H35:H36"/>
    <mergeCell ref="E17:G17"/>
    <mergeCell ref="C18:G18"/>
    <mergeCell ref="B31:B32"/>
    <mergeCell ref="C31:C32"/>
    <mergeCell ref="D31:D32"/>
    <mergeCell ref="E31:E32"/>
    <mergeCell ref="G31:G32"/>
    <mergeCell ref="G9:H9"/>
    <mergeCell ref="F10:H10"/>
    <mergeCell ref="B12:H12"/>
    <mergeCell ref="B13:H13"/>
    <mergeCell ref="B14:H14"/>
    <mergeCell ref="B15:H15"/>
    <mergeCell ref="G1:H1"/>
    <mergeCell ref="G2:H2"/>
    <mergeCell ref="G3:H3"/>
    <mergeCell ref="G4:H4"/>
    <mergeCell ref="F5:H5"/>
    <mergeCell ref="F6:H6"/>
  </mergeCells>
  <pageMargins left="0.64" right="0.32" top="0.36" bottom="0.4" header="0.32" footer="0.5"/>
  <pageSetup paperSize="9" scale="91" fitToHeight="2" orientation="portrait" verticalDpi="0" r:id="rId1"/>
  <headerFooter alignWithMargins="0"/>
  <rowBreaks count="1" manualBreakCount="1">
    <brk id="4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 1 СІЧ23</vt:lpstr>
      <vt:lpstr>'З 1 СІЧ23'!Область_печати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2022-12-27T09:38:59Z</dcterms:modified>
</cp:coreProperties>
</file>